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FileServer/forms/2022_catalog plant/XLS Order Forms XLS/"/>
    </mc:Choice>
  </mc:AlternateContent>
  <xr:revisionPtr revIDLastSave="0" documentId="13_ncr:1_{5A15DAD5-C0BC-3043-935D-2E73F3A30F55}" xr6:coauthVersionLast="36" xr6:coauthVersionMax="36" xr10:uidLastSave="{00000000-0000-0000-0000-000000000000}"/>
  <bookViews>
    <workbookView xWindow="9060" yWindow="2360" windowWidth="38140" windowHeight="22520" activeTab="1" xr2:uid="{49E05F3F-DA5B-1D4C-9A43-8B25D029ADEE}"/>
  </bookViews>
  <sheets>
    <sheet name="Intro" sheetId="15" r:id="rId1"/>
    <sheet name="Order" sheetId="12" r:id="rId2"/>
    <sheet name="OUT" sheetId="13" state="hidden" r:id="rId3"/>
    <sheet name="PPG" sheetId="14" state="hidden" r:id="rId4"/>
  </sheets>
  <definedNames>
    <definedName name="_xlnm._FilterDatabase" localSheetId="1" hidden="1">Order!$A$6:$AB$8</definedName>
    <definedName name="_xlnm.Print_Area" localSheetId="1">Order!$A:$I</definedName>
    <definedName name="_xlnm.Print_Titles" localSheetId="1">Order!$6:$6</definedName>
    <definedName name="Z_0251A11B_248F_0248_B6EC_C7E73F637B41_.wvu.FilterData" localSheetId="1" hidden="1">Order!$A$6:$K$6</definedName>
    <definedName name="Z_0251A11B_248F_0248_B6EC_C7E73F637B41_.wvu.PrintArea" localSheetId="1" hidden="1">Order!$A:$I</definedName>
    <definedName name="Z_0251A11B_248F_0248_B6EC_C7E73F637B41_.wvu.PrintTitles" localSheetId="1" hidden="1">Order!$6:$6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2" l="1"/>
  <c r="A25" i="12" l="1"/>
  <c r="B25" i="12"/>
  <c r="C25" i="12"/>
  <c r="E25" i="12"/>
  <c r="F25" i="12"/>
  <c r="G25" i="12"/>
  <c r="J25" i="12"/>
  <c r="K25" i="12"/>
  <c r="L25" i="12"/>
  <c r="M25" i="12"/>
  <c r="N25" i="12"/>
  <c r="O25" i="12"/>
  <c r="P25" i="12"/>
  <c r="H25" i="12" s="1"/>
  <c r="Q25" i="12"/>
  <c r="I25" i="12" s="1"/>
  <c r="R25" i="12"/>
  <c r="S25" i="12"/>
  <c r="T25" i="12"/>
  <c r="U25" i="12"/>
  <c r="V25" i="12"/>
  <c r="W25" i="12"/>
  <c r="X25" i="12"/>
  <c r="Y25" i="12"/>
  <c r="Z25" i="12"/>
  <c r="AA25" i="12"/>
  <c r="AB25" i="12"/>
  <c r="A28" i="12"/>
  <c r="B28" i="12"/>
  <c r="C28" i="12"/>
  <c r="E28" i="12"/>
  <c r="F28" i="12"/>
  <c r="G28" i="12"/>
  <c r="J28" i="12"/>
  <c r="K28" i="12"/>
  <c r="L28" i="12"/>
  <c r="M28" i="12"/>
  <c r="N28" i="12"/>
  <c r="O28" i="12"/>
  <c r="P28" i="12"/>
  <c r="H28" i="12" s="1"/>
  <c r="Q28" i="12"/>
  <c r="I28" i="12" s="1"/>
  <c r="R28" i="12"/>
  <c r="S28" i="12"/>
  <c r="T28" i="12"/>
  <c r="U28" i="12"/>
  <c r="V28" i="12"/>
  <c r="W28" i="12"/>
  <c r="X28" i="12"/>
  <c r="Y28" i="12"/>
  <c r="Z28" i="12"/>
  <c r="AA28" i="12"/>
  <c r="AB28" i="12"/>
  <c r="A29" i="12"/>
  <c r="B29" i="12"/>
  <c r="C29" i="12"/>
  <c r="E29" i="12"/>
  <c r="F29" i="12"/>
  <c r="G29" i="12"/>
  <c r="J29" i="12"/>
  <c r="K29" i="12"/>
  <c r="L29" i="12"/>
  <c r="M29" i="12"/>
  <c r="N29" i="12"/>
  <c r="O29" i="12"/>
  <c r="P29" i="12"/>
  <c r="H29" i="12" s="1"/>
  <c r="Q29" i="12"/>
  <c r="I29" i="12" s="1"/>
  <c r="AB29" i="12" s="1"/>
  <c r="R29" i="12"/>
  <c r="S29" i="12"/>
  <c r="T29" i="12"/>
  <c r="U29" i="12"/>
  <c r="V29" i="12"/>
  <c r="W29" i="12"/>
  <c r="X29" i="12"/>
  <c r="Y29" i="12"/>
  <c r="Z29" i="12"/>
  <c r="AA29" i="12"/>
  <c r="A22" i="12"/>
  <c r="B22" i="12"/>
  <c r="C22" i="12"/>
  <c r="E22" i="12"/>
  <c r="F22" i="12"/>
  <c r="G22" i="12"/>
  <c r="J22" i="12"/>
  <c r="K22" i="12"/>
  <c r="L22" i="12"/>
  <c r="M22" i="12"/>
  <c r="N22" i="12"/>
  <c r="O22" i="12"/>
  <c r="P22" i="12"/>
  <c r="H22" i="12" s="1"/>
  <c r="Q22" i="12"/>
  <c r="I22" i="12" s="1"/>
  <c r="AB22" i="12" s="1"/>
  <c r="R22" i="12"/>
  <c r="S22" i="12"/>
  <c r="T22" i="12"/>
  <c r="U22" i="12"/>
  <c r="V22" i="12"/>
  <c r="W22" i="12"/>
  <c r="X22" i="12"/>
  <c r="Y22" i="12"/>
  <c r="Z22" i="12"/>
  <c r="AA22" i="12"/>
  <c r="A11" i="12"/>
  <c r="B11" i="12"/>
  <c r="C11" i="12"/>
  <c r="E11" i="12"/>
  <c r="F11" i="12"/>
  <c r="G11" i="12"/>
  <c r="J11" i="12"/>
  <c r="K11" i="12"/>
  <c r="L11" i="12"/>
  <c r="M11" i="12"/>
  <c r="N11" i="12"/>
  <c r="O11" i="12"/>
  <c r="P11" i="12"/>
  <c r="H11" i="12" s="1"/>
  <c r="Q11" i="12"/>
  <c r="I11" i="12" s="1"/>
  <c r="R11" i="12"/>
  <c r="S11" i="12"/>
  <c r="T11" i="12"/>
  <c r="U11" i="12"/>
  <c r="V11" i="12"/>
  <c r="W11" i="12"/>
  <c r="X11" i="12"/>
  <c r="Y11" i="12"/>
  <c r="Z11" i="12"/>
  <c r="AA11" i="12"/>
  <c r="AB11" i="12"/>
  <c r="A26" i="12"/>
  <c r="B26" i="12"/>
  <c r="C26" i="12"/>
  <c r="E26" i="12"/>
  <c r="F26" i="12"/>
  <c r="G26" i="12"/>
  <c r="J26" i="12"/>
  <c r="K26" i="12"/>
  <c r="L26" i="12"/>
  <c r="M26" i="12"/>
  <c r="N26" i="12"/>
  <c r="O26" i="12"/>
  <c r="P26" i="12"/>
  <c r="H26" i="12" s="1"/>
  <c r="Q26" i="12"/>
  <c r="I26" i="12" s="1"/>
  <c r="R26" i="12"/>
  <c r="S26" i="12"/>
  <c r="T26" i="12"/>
  <c r="U26" i="12"/>
  <c r="V26" i="12"/>
  <c r="W26" i="12"/>
  <c r="X26" i="12"/>
  <c r="Y26" i="12"/>
  <c r="Z26" i="12"/>
  <c r="AA26" i="12"/>
  <c r="AB26" i="12"/>
  <c r="A21" i="12"/>
  <c r="B21" i="12"/>
  <c r="C21" i="12"/>
  <c r="E21" i="12"/>
  <c r="F21" i="12"/>
  <c r="G21" i="12"/>
  <c r="J21" i="12"/>
  <c r="K21" i="12"/>
  <c r="L21" i="12"/>
  <c r="M21" i="12"/>
  <c r="N21" i="12"/>
  <c r="O21" i="12"/>
  <c r="P21" i="12"/>
  <c r="H21" i="12" s="1"/>
  <c r="Q21" i="12"/>
  <c r="I21" i="12" s="1"/>
  <c r="R21" i="12"/>
  <c r="S21" i="12"/>
  <c r="T21" i="12"/>
  <c r="U21" i="12"/>
  <c r="V21" i="12"/>
  <c r="W21" i="12"/>
  <c r="X21" i="12"/>
  <c r="Y21" i="12"/>
  <c r="Z21" i="12"/>
  <c r="AA21" i="12"/>
  <c r="AB21" i="12"/>
  <c r="A12" i="12"/>
  <c r="B12" i="12"/>
  <c r="C12" i="12"/>
  <c r="E12" i="12"/>
  <c r="F12" i="12"/>
  <c r="G12" i="12"/>
  <c r="J12" i="12"/>
  <c r="K12" i="12"/>
  <c r="L12" i="12"/>
  <c r="M12" i="12"/>
  <c r="N12" i="12"/>
  <c r="O12" i="12"/>
  <c r="P12" i="12"/>
  <c r="H12" i="12" s="1"/>
  <c r="Q12" i="12"/>
  <c r="I12" i="12" s="1"/>
  <c r="R12" i="12"/>
  <c r="S12" i="12"/>
  <c r="T12" i="12"/>
  <c r="U12" i="12"/>
  <c r="V12" i="12"/>
  <c r="W12" i="12"/>
  <c r="X12" i="12"/>
  <c r="Y12" i="12"/>
  <c r="Z12" i="12"/>
  <c r="AA12" i="12"/>
  <c r="AB12" i="12"/>
  <c r="A14" i="12"/>
  <c r="B14" i="12"/>
  <c r="C14" i="12"/>
  <c r="E14" i="12"/>
  <c r="F14" i="12"/>
  <c r="G14" i="12"/>
  <c r="J14" i="12"/>
  <c r="K14" i="12"/>
  <c r="L14" i="12"/>
  <c r="M14" i="12"/>
  <c r="N14" i="12"/>
  <c r="O14" i="12"/>
  <c r="P14" i="12"/>
  <c r="H14" i="12" s="1"/>
  <c r="Q14" i="12"/>
  <c r="I14" i="12" s="1"/>
  <c r="AB14" i="12" s="1"/>
  <c r="R14" i="12"/>
  <c r="S14" i="12"/>
  <c r="T14" i="12"/>
  <c r="U14" i="12"/>
  <c r="V14" i="12"/>
  <c r="W14" i="12"/>
  <c r="X14" i="12"/>
  <c r="Y14" i="12"/>
  <c r="Z14" i="12"/>
  <c r="AA14" i="12"/>
  <c r="A10" i="12"/>
  <c r="B10" i="12"/>
  <c r="C10" i="12"/>
  <c r="E10" i="12"/>
  <c r="F10" i="12"/>
  <c r="G10" i="12"/>
  <c r="J10" i="12"/>
  <c r="K10" i="12"/>
  <c r="L10" i="12"/>
  <c r="M10" i="12"/>
  <c r="N10" i="12"/>
  <c r="O10" i="12"/>
  <c r="P10" i="12"/>
  <c r="H10" i="12" s="1"/>
  <c r="Q10" i="12"/>
  <c r="I10" i="12" s="1"/>
  <c r="R10" i="12"/>
  <c r="S10" i="12"/>
  <c r="T10" i="12"/>
  <c r="U10" i="12"/>
  <c r="V10" i="12"/>
  <c r="W10" i="12"/>
  <c r="X10" i="12"/>
  <c r="Y10" i="12"/>
  <c r="Z10" i="12"/>
  <c r="AA10" i="12"/>
  <c r="AB10" i="12"/>
  <c r="A15" i="12"/>
  <c r="B15" i="12"/>
  <c r="C15" i="12"/>
  <c r="E15" i="12"/>
  <c r="F15" i="12"/>
  <c r="G15" i="12"/>
  <c r="J15" i="12"/>
  <c r="K15" i="12"/>
  <c r="L15" i="12"/>
  <c r="M15" i="12"/>
  <c r="N15" i="12"/>
  <c r="O15" i="12"/>
  <c r="P15" i="12"/>
  <c r="H15" i="12" s="1"/>
  <c r="Q15" i="12"/>
  <c r="I15" i="12" s="1"/>
  <c r="R15" i="12"/>
  <c r="S15" i="12"/>
  <c r="T15" i="12"/>
  <c r="U15" i="12"/>
  <c r="V15" i="12"/>
  <c r="W15" i="12"/>
  <c r="X15" i="12"/>
  <c r="Y15" i="12"/>
  <c r="Z15" i="12"/>
  <c r="AA15" i="12"/>
  <c r="AB15" i="12"/>
  <c r="A19" i="12"/>
  <c r="B19" i="12"/>
  <c r="C19" i="12"/>
  <c r="E19" i="12"/>
  <c r="F19" i="12"/>
  <c r="G19" i="12"/>
  <c r="J19" i="12"/>
  <c r="K19" i="12"/>
  <c r="L19" i="12"/>
  <c r="M19" i="12"/>
  <c r="N19" i="12"/>
  <c r="O19" i="12"/>
  <c r="P19" i="12"/>
  <c r="H19" i="12" s="1"/>
  <c r="Q19" i="12"/>
  <c r="I19" i="12" s="1"/>
  <c r="R19" i="12"/>
  <c r="S19" i="12"/>
  <c r="T19" i="12"/>
  <c r="U19" i="12"/>
  <c r="V19" i="12"/>
  <c r="W19" i="12"/>
  <c r="X19" i="12"/>
  <c r="Y19" i="12"/>
  <c r="Z19" i="12"/>
  <c r="AA19" i="12"/>
  <c r="AB19" i="12"/>
  <c r="A17" i="12"/>
  <c r="B17" i="12"/>
  <c r="C17" i="12"/>
  <c r="E17" i="12"/>
  <c r="F17" i="12"/>
  <c r="G17" i="12"/>
  <c r="J17" i="12"/>
  <c r="K17" i="12"/>
  <c r="L17" i="12"/>
  <c r="M17" i="12"/>
  <c r="N17" i="12"/>
  <c r="O17" i="12"/>
  <c r="P17" i="12"/>
  <c r="H17" i="12" s="1"/>
  <c r="Q17" i="12"/>
  <c r="I17" i="12" s="1"/>
  <c r="R17" i="12"/>
  <c r="S17" i="12"/>
  <c r="T17" i="12"/>
  <c r="U17" i="12"/>
  <c r="V17" i="12"/>
  <c r="W17" i="12"/>
  <c r="X17" i="12"/>
  <c r="Y17" i="12"/>
  <c r="Z17" i="12"/>
  <c r="AA17" i="12"/>
  <c r="AB17" i="12"/>
  <c r="A16" i="12"/>
  <c r="B16" i="12"/>
  <c r="C16" i="12"/>
  <c r="E16" i="12"/>
  <c r="F16" i="12"/>
  <c r="G16" i="12"/>
  <c r="J16" i="12"/>
  <c r="K16" i="12"/>
  <c r="L16" i="12"/>
  <c r="M16" i="12"/>
  <c r="N16" i="12"/>
  <c r="O16" i="12"/>
  <c r="P16" i="12"/>
  <c r="H16" i="12" s="1"/>
  <c r="Q16" i="12"/>
  <c r="I16" i="12" s="1"/>
  <c r="R16" i="12"/>
  <c r="S16" i="12"/>
  <c r="T16" i="12"/>
  <c r="U16" i="12"/>
  <c r="V16" i="12"/>
  <c r="W16" i="12"/>
  <c r="X16" i="12"/>
  <c r="Y16" i="12"/>
  <c r="Z16" i="12"/>
  <c r="AA16" i="12"/>
  <c r="AB16" i="12"/>
  <c r="A20" i="12"/>
  <c r="B20" i="12"/>
  <c r="C20" i="12"/>
  <c r="E20" i="12"/>
  <c r="F20" i="12"/>
  <c r="G20" i="12"/>
  <c r="J20" i="12"/>
  <c r="K20" i="12"/>
  <c r="L20" i="12"/>
  <c r="M20" i="12"/>
  <c r="N20" i="12"/>
  <c r="O20" i="12"/>
  <c r="P20" i="12"/>
  <c r="H20" i="12" s="1"/>
  <c r="Q20" i="12"/>
  <c r="I20" i="12" s="1"/>
  <c r="R20" i="12"/>
  <c r="S20" i="12"/>
  <c r="T20" i="12"/>
  <c r="U20" i="12"/>
  <c r="V20" i="12"/>
  <c r="W20" i="12"/>
  <c r="X20" i="12"/>
  <c r="Y20" i="12"/>
  <c r="Z20" i="12"/>
  <c r="AA20" i="12"/>
  <c r="AB20" i="12"/>
  <c r="A13" i="12"/>
  <c r="B13" i="12"/>
  <c r="C13" i="12"/>
  <c r="E13" i="12"/>
  <c r="F13" i="12"/>
  <c r="G13" i="12"/>
  <c r="J13" i="12"/>
  <c r="K13" i="12"/>
  <c r="L13" i="12"/>
  <c r="M13" i="12"/>
  <c r="N13" i="12"/>
  <c r="O13" i="12"/>
  <c r="P13" i="12"/>
  <c r="H13" i="12" s="1"/>
  <c r="Q13" i="12"/>
  <c r="I13" i="12" s="1"/>
  <c r="R13" i="12"/>
  <c r="S13" i="12"/>
  <c r="T13" i="12"/>
  <c r="U13" i="12"/>
  <c r="V13" i="12"/>
  <c r="W13" i="12"/>
  <c r="X13" i="12"/>
  <c r="Y13" i="12"/>
  <c r="Z13" i="12"/>
  <c r="AA13" i="12"/>
  <c r="AB13" i="12"/>
  <c r="A18" i="12"/>
  <c r="B18" i="12"/>
  <c r="C18" i="12"/>
  <c r="E18" i="12"/>
  <c r="F18" i="12"/>
  <c r="G18" i="12"/>
  <c r="J18" i="12"/>
  <c r="K18" i="12"/>
  <c r="L18" i="12"/>
  <c r="M18" i="12"/>
  <c r="N18" i="12"/>
  <c r="O18" i="12"/>
  <c r="P18" i="12"/>
  <c r="H18" i="12" s="1"/>
  <c r="Q18" i="12"/>
  <c r="I18" i="12" s="1"/>
  <c r="R18" i="12"/>
  <c r="S18" i="12"/>
  <c r="T18" i="12"/>
  <c r="U18" i="12"/>
  <c r="V18" i="12"/>
  <c r="W18" i="12"/>
  <c r="X18" i="12"/>
  <c r="Y18" i="12"/>
  <c r="Z18" i="12"/>
  <c r="AA18" i="12"/>
  <c r="AB18" i="12"/>
  <c r="A9" i="12"/>
  <c r="B9" i="12"/>
  <c r="C9" i="12"/>
  <c r="E9" i="12"/>
  <c r="F9" i="12"/>
  <c r="G9" i="12"/>
  <c r="J9" i="12"/>
  <c r="K9" i="12"/>
  <c r="L9" i="12"/>
  <c r="M9" i="12"/>
  <c r="N9" i="12"/>
  <c r="O9" i="12"/>
  <c r="P9" i="12"/>
  <c r="H9" i="12" s="1"/>
  <c r="Q9" i="12"/>
  <c r="I9" i="12" s="1"/>
  <c r="R9" i="12"/>
  <c r="S9" i="12"/>
  <c r="T9" i="12"/>
  <c r="U9" i="12"/>
  <c r="V9" i="12"/>
  <c r="W9" i="12"/>
  <c r="X9" i="12"/>
  <c r="Y9" i="12"/>
  <c r="Z9" i="12"/>
  <c r="AA9" i="12"/>
  <c r="AB9" i="12"/>
  <c r="A24" i="12"/>
  <c r="B24" i="12"/>
  <c r="C24" i="12"/>
  <c r="E24" i="12"/>
  <c r="F24" i="12"/>
  <c r="G24" i="12"/>
  <c r="J24" i="12"/>
  <c r="K24" i="12"/>
  <c r="L24" i="12"/>
  <c r="M24" i="12"/>
  <c r="N24" i="12"/>
  <c r="O24" i="12"/>
  <c r="P24" i="12"/>
  <c r="H24" i="12" s="1"/>
  <c r="Q24" i="12"/>
  <c r="I24" i="12" s="1"/>
  <c r="R24" i="12"/>
  <c r="S24" i="12"/>
  <c r="T24" i="12"/>
  <c r="U24" i="12"/>
  <c r="V24" i="12"/>
  <c r="W24" i="12"/>
  <c r="X24" i="12"/>
  <c r="Y24" i="12"/>
  <c r="Z24" i="12"/>
  <c r="AA24" i="12"/>
  <c r="AB24" i="12"/>
  <c r="A30" i="12"/>
  <c r="B30" i="12"/>
  <c r="C30" i="12"/>
  <c r="E30" i="12"/>
  <c r="F30" i="12"/>
  <c r="G30" i="12"/>
  <c r="J30" i="12"/>
  <c r="K30" i="12"/>
  <c r="L30" i="12"/>
  <c r="M30" i="12"/>
  <c r="N30" i="12"/>
  <c r="O30" i="12"/>
  <c r="P30" i="12"/>
  <c r="H30" i="12" s="1"/>
  <c r="Q30" i="12"/>
  <c r="I30" i="12" s="1"/>
  <c r="R30" i="12"/>
  <c r="S30" i="12"/>
  <c r="T30" i="12"/>
  <c r="U30" i="12"/>
  <c r="V30" i="12"/>
  <c r="W30" i="12"/>
  <c r="X30" i="12"/>
  <c r="Y30" i="12"/>
  <c r="Z30" i="12"/>
  <c r="AA30" i="12"/>
  <c r="AB30" i="12"/>
  <c r="A23" i="12"/>
  <c r="B23" i="12"/>
  <c r="C23" i="12"/>
  <c r="E23" i="12"/>
  <c r="F23" i="12"/>
  <c r="G23" i="12"/>
  <c r="J23" i="12"/>
  <c r="K23" i="12"/>
  <c r="L23" i="12"/>
  <c r="M23" i="12"/>
  <c r="N23" i="12"/>
  <c r="O23" i="12"/>
  <c r="P23" i="12"/>
  <c r="H23" i="12" s="1"/>
  <c r="Q23" i="12"/>
  <c r="I23" i="12" s="1"/>
  <c r="R23" i="12"/>
  <c r="S23" i="12"/>
  <c r="T23" i="12"/>
  <c r="U23" i="12"/>
  <c r="V23" i="12"/>
  <c r="W23" i="12"/>
  <c r="X23" i="12"/>
  <c r="Y23" i="12"/>
  <c r="Z23" i="12"/>
  <c r="AA23" i="12"/>
  <c r="AB23" i="12"/>
  <c r="A27" i="12"/>
  <c r="B27" i="12"/>
  <c r="C27" i="12"/>
  <c r="E27" i="12"/>
  <c r="F27" i="12"/>
  <c r="G27" i="12"/>
  <c r="J27" i="12"/>
  <c r="K27" i="12"/>
  <c r="L27" i="12"/>
  <c r="M27" i="12"/>
  <c r="N27" i="12"/>
  <c r="O27" i="12"/>
  <c r="P27" i="12"/>
  <c r="H27" i="12" s="1"/>
  <c r="Q27" i="12"/>
  <c r="I27" i="12" s="1"/>
  <c r="R27" i="12"/>
  <c r="S27" i="12"/>
  <c r="T27" i="12"/>
  <c r="U27" i="12"/>
  <c r="V27" i="12"/>
  <c r="W27" i="12"/>
  <c r="X27" i="12"/>
  <c r="Y27" i="12"/>
  <c r="Z27" i="12"/>
  <c r="AA27" i="12"/>
  <c r="AB27" i="12"/>
  <c r="Q8" i="12" l="1"/>
  <c r="I8" i="12" s="1"/>
  <c r="P8" i="12"/>
  <c r="H8" i="12" s="1"/>
  <c r="Q7" i="12"/>
  <c r="I7" i="12" s="1"/>
  <c r="P7" i="12"/>
  <c r="H7" i="12" s="1"/>
  <c r="F8" i="12" l="1"/>
  <c r="AB8" i="12"/>
  <c r="G8" i="12" l="1"/>
  <c r="F7" i="12" l="1"/>
  <c r="A7" i="12" l="1"/>
  <c r="B7" i="12"/>
  <c r="C7" i="12"/>
  <c r="E7" i="12"/>
  <c r="G7" i="12"/>
  <c r="AB7" i="12"/>
  <c r="J7" i="12"/>
  <c r="K7" i="12"/>
  <c r="L7" i="12"/>
  <c r="M7" i="12"/>
  <c r="N7" i="12"/>
  <c r="O7" i="12"/>
  <c r="R7" i="12"/>
  <c r="S7" i="12"/>
  <c r="T7" i="12"/>
  <c r="U7" i="12"/>
  <c r="V7" i="12"/>
  <c r="W7" i="12"/>
  <c r="X7" i="12"/>
  <c r="Y7" i="12"/>
  <c r="Z7" i="12"/>
  <c r="AA7" i="12"/>
  <c r="AA8" i="12"/>
  <c r="Z8" i="12"/>
  <c r="Y8" i="12"/>
  <c r="X8" i="12"/>
  <c r="W8" i="12"/>
  <c r="V8" i="12"/>
  <c r="U8" i="12"/>
  <c r="T8" i="12"/>
  <c r="S8" i="12"/>
  <c r="R8" i="12"/>
  <c r="O8" i="12"/>
  <c r="N8" i="12"/>
  <c r="M8" i="12"/>
  <c r="L8" i="12"/>
  <c r="K8" i="12"/>
  <c r="J8" i="12"/>
  <c r="E8" i="12"/>
  <c r="C8" i="12"/>
  <c r="B8" i="12"/>
  <c r="A8" i="12"/>
  <c r="AB5" i="12" l="1"/>
  <c r="H4" i="12" s="1"/>
</calcChain>
</file>

<file path=xl/sharedStrings.xml><?xml version="1.0" encoding="utf-8"?>
<sst xmlns="http://schemas.openxmlformats.org/spreadsheetml/2006/main" count="550" uniqueCount="73">
  <si>
    <t>tray code</t>
  </si>
  <si>
    <t>tray</t>
  </si>
  <si>
    <t>tray description</t>
  </si>
  <si>
    <t>price each</t>
  </si>
  <si>
    <t>plug count</t>
  </si>
  <si>
    <t>QTY</t>
  </si>
  <si>
    <t>sku</t>
  </si>
  <si>
    <t>price
tray</t>
  </si>
  <si>
    <t>Special Instructions:</t>
  </si>
  <si>
    <t>Ship Week</t>
  </si>
  <si>
    <t>Company</t>
  </si>
  <si>
    <t>Customer
Number</t>
  </si>
  <si>
    <t>new</t>
  </si>
  <si>
    <t>patent</t>
  </si>
  <si>
    <t>cutflower</t>
  </si>
  <si>
    <t>tag rule</t>
  </si>
  <si>
    <t xml:space="preserve">Volume 1
</t>
  </si>
  <si>
    <t xml:space="preserve">Volume 2
</t>
  </si>
  <si>
    <t xml:space="preserve">Volume 3
</t>
  </si>
  <si>
    <t>Volume 1
w/EOD</t>
  </si>
  <si>
    <t>Volume 2
w/EOD</t>
  </si>
  <si>
    <t>Volume 3
w/EOD</t>
  </si>
  <si>
    <t>How Did They 
Place The Order</t>
  </si>
  <si>
    <t>Who Placed 
The Order</t>
  </si>
  <si>
    <t>(Terms and Conditions continued on next page below. See the "Order" tab to enter your order.)</t>
  </si>
  <si>
    <t>Add Tags to Match Order?</t>
  </si>
  <si>
    <t>Variety</t>
  </si>
  <si>
    <t>V#</t>
  </si>
  <si>
    <t>extended line</t>
  </si>
  <si>
    <t>subtotal</t>
  </si>
  <si>
    <t>Subtotal</t>
  </si>
  <si>
    <t>Volume</t>
  </si>
  <si>
    <t>EOD</t>
  </si>
  <si>
    <t>N</t>
  </si>
  <si>
    <t>(1 thru 3)</t>
  </si>
  <si>
    <t>(Y or N)</t>
  </si>
  <si>
    <t>DAHLIA KARMA AMORA (Rich Red)</t>
  </si>
  <si>
    <t>O</t>
  </si>
  <si>
    <t>72 TRAY</t>
  </si>
  <si>
    <t>PAT</t>
  </si>
  <si>
    <t>Patented</t>
  </si>
  <si>
    <t>CUT</t>
  </si>
  <si>
    <t>Suited for cut flower production</t>
  </si>
  <si>
    <t>T4</t>
  </si>
  <si>
    <t>Tag not available</t>
  </si>
  <si>
    <t>DAHLIA KARMA AMANDA (Violet/Rose w/Cream Center)</t>
  </si>
  <si>
    <t>DAHLIA KARMA NAOMI (Dark Red)</t>
  </si>
  <si>
    <t>DAHLIA KARMA SANGRIA (Pink w/Yellow Base)</t>
  </si>
  <si>
    <t>DAHLIA KARMA SERENA (Cream White)</t>
  </si>
  <si>
    <t>DAHLIA KARMA LAGOON (Amethyst Blue)</t>
  </si>
  <si>
    <t>DAHLIA KARMA CORONA (Golden Apricot)</t>
  </si>
  <si>
    <t>DAHLIA KARMA PROSPERO (Blended Pink)</t>
  </si>
  <si>
    <t>DAHLIA KARMA IRENE (Brilliant Orange-Red)</t>
  </si>
  <si>
    <t>DAHLIA KARMA CORONA PINK (Bright Pink)</t>
  </si>
  <si>
    <t>DAHLIA KARMA CORONA RED (Bright Red)</t>
  </si>
  <si>
    <t>DAHLIA KARMA CHOCOLATE (CHOC) (Burgundy Black)</t>
  </si>
  <si>
    <t>DAHLIA KARMA FIESTA (Bright Orange w/Yellow Base)</t>
  </si>
  <si>
    <t>DAHLIA KARMA FOX RED (Pom Pom Red)</t>
  </si>
  <si>
    <t>ANN</t>
  </si>
  <si>
    <t>Annual variety</t>
  </si>
  <si>
    <t>DAHLIA KARMA FOX ORANGE (Pom Pom Orange)</t>
  </si>
  <si>
    <t>DAHLIA KARMA FOX MAROON (Pom Pom Maroon)</t>
  </si>
  <si>
    <t>DAHLIA KARMA GOLD  (GOLDIE) (Golden Yellow)</t>
  </si>
  <si>
    <t>DAHLIA KARMA CORONA PURPLE (WAS LAVENDER) (Magenta/Lavender)</t>
  </si>
  <si>
    <t>DAHLIA KARMA FOX PURPLE (WAS LILAC) (Pom Pom Lilac)</t>
  </si>
  <si>
    <t>DAHLIA KARMA CAFE AU LAIT (Blush)</t>
  </si>
  <si>
    <t>DAHLIA KARMA MOON LADY (Yellow)</t>
  </si>
  <si>
    <t>DAHLIA KARMA WHITE PEARL</t>
  </si>
  <si>
    <t>PER</t>
  </si>
  <si>
    <t>Perennial variety</t>
  </si>
  <si>
    <t>DAHLIA KARMA MOON GLOW (White w/ Soft Yellow Center)</t>
  </si>
  <si>
    <t>DAHLIA KARMA ROSE (Rose)</t>
  </si>
  <si>
    <t xml:space="preserve">5% Early Order Discount available for all orders placed 12 weeks prior to ship date. 
Volume discount begins at 16 trays.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</si>
</sst>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&quot;$&quot;#,##0.00"/>
  </numFmts>
  <fonts count="12"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name val="Arial"/>
      <family val="2"/>
    </font>
    <font>
      <sz val="10"/>
      <color theme="4"/>
      <name val="Arial"/>
      <family val="2"/>
    </font>
    <font>
      <sz val="11"/>
      <color theme="1"/>
      <name val="Calibri"/>
      <family val="2"/>
      <scheme val="minor"/>
    </font>
    <font>
      <sz val="14"/>
      <color rgb="FF1E1E1E"/>
      <name val="Calibri"/>
      <family val="2"/>
    </font>
    <font>
      <sz val="18"/>
      <color theme="9" tint="-0.499984740745262"/>
      <name val="Calibri"/>
      <family val="2"/>
      <scheme val="minor"/>
    </font>
    <font>
      <sz val="16"/>
      <color theme="9" tint="-0.499984740745262"/>
      <name val="Calibri (Body)_x0000_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</fills>
  <borders count="2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theme="2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2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2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2" tint="-0.2499465926084170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2" tint="-9.9948118533890809E-2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2" tint="-9.9948118533890809E-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2" tint="-0.24994659260841701"/>
      </top>
      <bottom/>
      <diagonal/>
    </border>
    <border>
      <left/>
      <right style="thin">
        <color indexed="64"/>
      </right>
      <top style="thin">
        <color theme="2" tint="-0.24994659260841701"/>
      </top>
      <bottom/>
      <diagonal/>
    </border>
    <border>
      <left/>
      <right style="thin">
        <color theme="2" tint="-0.24994659260841701"/>
      </right>
      <top/>
      <bottom style="thin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indexed="64"/>
      </bottom>
      <diagonal/>
    </border>
    <border>
      <left style="thin">
        <color theme="2" tint="-0.2499465926084170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3" fontId="4" fillId="0" borderId="11" xfId="0" applyNumberFormat="1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>
      <alignment vertical="top"/>
    </xf>
    <xf numFmtId="0" fontId="6" fillId="0" borderId="17" xfId="0" applyFont="1" applyFill="1" applyBorder="1"/>
    <xf numFmtId="0" fontId="0" fillId="0" borderId="5" xfId="0" applyBorder="1" applyAlignment="1" applyProtection="1">
      <alignment horizontal="center"/>
      <protection locked="0"/>
    </xf>
    <xf numFmtId="0" fontId="7" fillId="0" borderId="17" xfId="0" applyFont="1" applyFill="1" applyBorder="1"/>
    <xf numFmtId="49" fontId="0" fillId="0" borderId="3" xfId="0" applyNumberFormat="1" applyFont="1" applyFill="1" applyBorder="1" applyAlignment="1" applyProtection="1">
      <alignment vertical="center"/>
      <protection locked="0"/>
    </xf>
    <xf numFmtId="49" fontId="0" fillId="0" borderId="14" xfId="0" applyNumberFormat="1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165" fontId="0" fillId="0" borderId="0" xfId="0" applyNumberFormat="1" applyProtection="1"/>
    <xf numFmtId="0" fontId="0" fillId="0" borderId="0" xfId="0" applyProtection="1"/>
    <xf numFmtId="0" fontId="1" fillId="2" borderId="7" xfId="0" applyFont="1" applyFill="1" applyBorder="1" applyAlignment="1" applyProtection="1">
      <alignment horizontal="center" vertical="top" wrapText="1"/>
    </xf>
    <xf numFmtId="0" fontId="1" fillId="2" borderId="10" xfId="0" applyFont="1" applyFill="1" applyBorder="1" applyAlignment="1" applyProtection="1">
      <alignment horizontal="center" vertical="top" wrapText="1"/>
    </xf>
    <xf numFmtId="0" fontId="1" fillId="2" borderId="10" xfId="0" applyFont="1" applyFill="1" applyBorder="1" applyAlignment="1" applyProtection="1">
      <alignment horizontal="center" vertical="top" textRotation="90" wrapText="1"/>
    </xf>
    <xf numFmtId="0" fontId="1" fillId="2" borderId="10" xfId="0" applyFont="1" applyFill="1" applyBorder="1" applyAlignment="1" applyProtection="1">
      <alignment horizontal="left" vertical="top" wrapText="1"/>
    </xf>
    <xf numFmtId="164" fontId="1" fillId="2" borderId="10" xfId="0" applyNumberFormat="1" applyFont="1" applyFill="1" applyBorder="1" applyAlignment="1" applyProtection="1">
      <alignment horizontal="center" vertical="top" wrapText="1"/>
    </xf>
    <xf numFmtId="165" fontId="1" fillId="2" borderId="9" xfId="0" applyNumberFormat="1" applyFont="1" applyFill="1" applyBorder="1" applyAlignment="1" applyProtection="1">
      <alignment horizontal="center" vertical="top" wrapText="1"/>
    </xf>
    <xf numFmtId="0" fontId="1" fillId="2" borderId="8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</xf>
    <xf numFmtId="164" fontId="1" fillId="2" borderId="7" xfId="0" applyNumberFormat="1" applyFont="1" applyFill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center"/>
    </xf>
    <xf numFmtId="164" fontId="0" fillId="0" borderId="0" xfId="0" applyNumberFormat="1" applyAlignment="1" applyProtection="1">
      <alignment horizontal="right"/>
    </xf>
    <xf numFmtId="165" fontId="0" fillId="0" borderId="0" xfId="0" applyNumberFormat="1" applyAlignment="1" applyProtection="1">
      <alignment horizontal="right"/>
    </xf>
    <xf numFmtId="165" fontId="0" fillId="0" borderId="0" xfId="0" applyNumberForma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 vertical="center"/>
    </xf>
    <xf numFmtId="49" fontId="0" fillId="0" borderId="19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</xf>
    <xf numFmtId="0" fontId="0" fillId="0" borderId="4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165" fontId="1" fillId="2" borderId="9" xfId="0" applyNumberFormat="1" applyFont="1" applyFill="1" applyBorder="1" applyAlignment="1" applyProtection="1">
      <alignment horizontal="right" vertical="top" wrapText="1"/>
    </xf>
    <xf numFmtId="165" fontId="1" fillId="5" borderId="26" xfId="0" applyNumberFormat="1" applyFont="1" applyFill="1" applyBorder="1" applyAlignment="1" applyProtection="1">
      <alignment horizontal="center" vertical="top" wrapText="1"/>
    </xf>
    <xf numFmtId="165" fontId="9" fillId="4" borderId="0" xfId="0" applyNumberFormat="1" applyFont="1" applyFill="1" applyAlignment="1">
      <alignment horizontal="right" vertical="center"/>
    </xf>
    <xf numFmtId="0" fontId="0" fillId="0" borderId="0" xfId="0" applyAlignment="1" applyProtection="1">
      <alignment horizontal="right" indent="1"/>
    </xf>
    <xf numFmtId="0" fontId="4" fillId="4" borderId="4" xfId="0" applyFont="1" applyFill="1" applyBorder="1" applyAlignment="1" applyProtection="1">
      <alignment horizontal="center"/>
      <protection locked="0"/>
    </xf>
    <xf numFmtId="165" fontId="0" fillId="4" borderId="0" xfId="0" applyNumberFormat="1" applyFill="1" applyAlignment="1" applyProtection="1">
      <alignment horizontal="right"/>
    </xf>
    <xf numFmtId="165" fontId="3" fillId="4" borderId="21" xfId="0" applyNumberFormat="1" applyFont="1" applyFill="1" applyBorder="1" applyAlignment="1" applyProtection="1">
      <alignment horizontal="center" vertical="center" shrinkToFit="1"/>
    </xf>
    <xf numFmtId="165" fontId="0" fillId="4" borderId="22" xfId="0" applyNumberFormat="1" applyFill="1" applyBorder="1" applyAlignment="1" applyProtection="1">
      <alignment horizontal="center" vertical="center" shrinkToFit="1"/>
    </xf>
    <xf numFmtId="49" fontId="11" fillId="3" borderId="28" xfId="0" applyNumberFormat="1" applyFont="1" applyFill="1" applyBorder="1" applyAlignment="1" applyProtection="1">
      <alignment horizontal="left" vertical="center" wrapText="1" indent="1" shrinkToFit="1"/>
    </xf>
    <xf numFmtId="0" fontId="10" fillId="3" borderId="27" xfId="0" applyFont="1" applyFill="1" applyBorder="1" applyAlignment="1">
      <alignment horizontal="left" vertical="center" indent="1"/>
    </xf>
    <xf numFmtId="0" fontId="10" fillId="3" borderId="2" xfId="0" applyFont="1" applyFill="1" applyBorder="1" applyAlignment="1">
      <alignment horizontal="left" vertical="center" indent="1"/>
    </xf>
    <xf numFmtId="0" fontId="10" fillId="3" borderId="4" xfId="0" applyFont="1" applyFill="1" applyBorder="1" applyAlignment="1">
      <alignment horizontal="left" vertical="center" indent="1"/>
    </xf>
    <xf numFmtId="49" fontId="0" fillId="0" borderId="14" xfId="0" applyNumberFormat="1" applyFont="1" applyFill="1" applyBorder="1" applyAlignment="1" applyProtection="1">
      <alignment horizontal="center" vertical="center"/>
    </xf>
    <xf numFmtId="49" fontId="0" fillId="0" borderId="14" xfId="0" applyNumberFormat="1" applyFont="1" applyFill="1" applyBorder="1" applyAlignment="1" applyProtection="1">
      <alignment horizontal="center" vertical="center" wrapText="1"/>
    </xf>
    <xf numFmtId="14" fontId="5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16" xfId="0" applyNumberFormat="1" applyFont="1" applyFill="1" applyBorder="1" applyAlignment="1" applyProtection="1">
      <alignment horizontal="center" vertical="center" wrapText="1"/>
    </xf>
    <xf numFmtId="49" fontId="0" fillId="0" borderId="15" xfId="0" applyNumberFormat="1" applyFont="1" applyFill="1" applyBorder="1" applyAlignment="1" applyProtection="1">
      <alignment horizontal="center" vertical="center" wrapText="1"/>
    </xf>
    <xf numFmtId="3" fontId="5" fillId="0" borderId="13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11" xfId="0" applyNumberFormat="1" applyFont="1" applyFill="1" applyBorder="1" applyAlignment="1" applyProtection="1">
      <alignment horizontal="center" vertical="center" shrinkToFit="1"/>
      <protection locked="0"/>
    </xf>
    <xf numFmtId="1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8" xfId="0" applyNumberFormat="1" applyFont="1" applyFill="1" applyBorder="1" applyAlignment="1" applyProtection="1">
      <alignment vertical="center"/>
    </xf>
    <xf numFmtId="49" fontId="8" fillId="0" borderId="20" xfId="0" applyNumberFormat="1" applyFont="1" applyFill="1" applyBorder="1" applyAlignment="1" applyProtection="1">
      <alignment vertical="center"/>
    </xf>
    <xf numFmtId="49" fontId="0" fillId="0" borderId="18" xfId="0" applyNumberFormat="1" applyFont="1" applyFill="1" applyBorder="1" applyAlignment="1" applyProtection="1">
      <alignment horizontal="center" vertical="center" shrinkToFit="1"/>
    </xf>
    <xf numFmtId="49" fontId="0" fillId="0" borderId="6" xfId="0" applyNumberFormat="1" applyFont="1" applyFill="1" applyBorder="1" applyAlignment="1" applyProtection="1">
      <alignment horizontal="center" vertical="center" shrinkToFit="1"/>
    </xf>
    <xf numFmtId="14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49" fontId="0" fillId="4" borderId="14" xfId="0" applyNumberFormat="1" applyFont="1" applyFill="1" applyBorder="1" applyAlignment="1" applyProtection="1">
      <alignment horizontal="center" vertical="center"/>
    </xf>
    <xf numFmtId="0" fontId="0" fillId="3" borderId="24" xfId="0" applyFill="1" applyBorder="1" applyAlignment="1" applyProtection="1">
      <alignment horizontal="center" wrapText="1"/>
    </xf>
    <xf numFmtId="0" fontId="0" fillId="3" borderId="24" xfId="0" applyFill="1" applyBorder="1" applyAlignment="1" applyProtection="1">
      <alignment horizontal="center"/>
    </xf>
    <xf numFmtId="0" fontId="0" fillId="3" borderId="25" xfId="0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 vertical="center" wrapText="1"/>
    </xf>
    <xf numFmtId="0" fontId="0" fillId="4" borderId="3" xfId="0" applyFill="1" applyBorder="1" applyAlignment="1" applyProtection="1">
      <alignment horizontal="center" vertical="center"/>
    </xf>
    <xf numFmtId="0" fontId="0" fillId="3" borderId="23" xfId="0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49769</xdr:colOff>
      <xdr:row>0</xdr:row>
      <xdr:rowOff>132230</xdr:rowOff>
    </xdr:from>
    <xdr:to>
      <xdr:col>8</xdr:col>
      <xdr:colOff>737630</xdr:colOff>
      <xdr:row>42</xdr:row>
      <xdr:rowOff>43756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B7C6D4-BA10-0F44-8D1E-26176BC11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69" y="132230"/>
          <a:ext cx="7291861" cy="9436526"/>
        </a:xfrm>
        <a:prstGeom prst="rect">
          <a:avLst/>
        </a:prstGeom>
      </xdr:spPr>
    </xdr:pic>
    <xdr:clientData/>
  </xdr:twoCellAnchor>
  <xdr:twoCellAnchor editAs="oneCell">
    <xdr:from>
      <xdr:col>0</xdr:col>
      <xdr:colOff>29441</xdr:colOff>
      <xdr:row>48</xdr:row>
      <xdr:rowOff>64407</xdr:rowOff>
    </xdr:from>
    <xdr:to>
      <xdr:col>8</xdr:col>
      <xdr:colOff>757959</xdr:colOff>
      <xdr:row>90</xdr:row>
      <xdr:rowOff>28547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948E1EF-322F-EE4E-B5C3-A2DF064D9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41" y="10950121"/>
          <a:ext cx="7332518" cy="9489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AEC9A-1504-F94B-BA7A-E9D3D954A3F4}">
  <sheetPr>
    <pageSetUpPr fitToPage="1"/>
  </sheetPr>
  <dimension ref="B43:C43"/>
  <sheetViews>
    <sheetView showWhiteSpace="0" zoomScale="140" zoomScaleNormal="140" zoomScaleSheetLayoutView="100" zoomScalePageLayoutView="120" workbookViewId="0"/>
  </sheetViews>
  <sheetFormatPr baseColWidth="10" defaultRowHeight="18" thickTop="1" thickBottom="1"/>
  <cols>
    <col min="1" max="2" width="10.83203125" style="3"/>
    <col min="3" max="3" width="10.83203125" style="2"/>
    <col min="4" max="16384" width="10.83203125" style="3"/>
  </cols>
  <sheetData>
    <row r="43" spans="2:2" thickTop="1" thickBot="1">
      <c r="B43" s="5" t="s">
        <v>24</v>
      </c>
    </row>
  </sheetData>
  <sheetProtection sheet="1" objects="1" scenarios="1" selectLockedCells="1" selectUnlockedCells="1"/>
  <printOptions horizontalCentered="1"/>
  <pageMargins left="0" right="0" top="0" bottom="0" header="0" footer="0"/>
  <pageSetup scale="98" fitToHeight="2" orientation="portrait" horizontalDpi="0" verticalDpi="0"/>
  <headerFooter scaleWithDoc="0">
    <oddFooter>&amp;C&amp;"Helvetica,Regular"&amp;K272727&amp;F : &amp;A     &amp;D    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F9C8C-CDDA-964E-9ED1-01C9271C81E1}">
  <sheetPr>
    <pageSetUpPr fitToPage="1"/>
  </sheetPr>
  <dimension ref="A1:AB30"/>
  <sheetViews>
    <sheetView tabSelected="1" zoomScale="90" zoomScaleNormal="90" workbookViewId="0">
      <pane ySplit="6" topLeftCell="A7" activePane="bottomLeft" state="frozen"/>
      <selection pane="bottomLeft" activeCell="A2" sqref="A2:B2"/>
    </sheetView>
  </sheetViews>
  <sheetFormatPr baseColWidth="10" defaultRowHeight="16"/>
  <cols>
    <col min="1" max="1" width="5.83203125" style="8" customWidth="1"/>
    <col min="2" max="2" width="7" style="8" customWidth="1"/>
    <col min="3" max="3" width="6.83203125" style="8" customWidth="1"/>
    <col min="4" max="4" width="8.83203125" style="8" customWidth="1"/>
    <col min="5" max="5" width="14.33203125" style="8" customWidth="1"/>
    <col min="6" max="6" width="2.83203125" style="8" customWidth="1"/>
    <col min="7" max="7" width="70.83203125" style="26" customWidth="1"/>
    <col min="8" max="8" width="8.83203125" style="22" customWidth="1"/>
    <col min="9" max="9" width="8.83203125" style="23" customWidth="1"/>
    <col min="10" max="10" width="16.6640625" style="24" customWidth="1"/>
    <col min="11" max="11" width="8.83203125" style="25" customWidth="1"/>
    <col min="12" max="13" width="8.83203125" style="8" customWidth="1"/>
    <col min="14" max="14" width="9.5" style="8" customWidth="1"/>
    <col min="15" max="15" width="8.83203125" style="8" customWidth="1"/>
    <col min="16" max="16" width="8.83203125" style="9" customWidth="1"/>
    <col min="17" max="17" width="8.83203125" style="10" customWidth="1"/>
    <col min="18" max="18" width="8.83203125" style="9" customWidth="1"/>
    <col min="19" max="19" width="8.83203125" style="10" customWidth="1"/>
    <col min="20" max="20" width="8.83203125" style="9" customWidth="1"/>
    <col min="21" max="21" width="8.83203125" style="10" customWidth="1"/>
    <col min="22" max="22" width="8.83203125" style="9" customWidth="1"/>
    <col min="23" max="23" width="8.83203125" style="10" customWidth="1"/>
    <col min="24" max="24" width="8.83203125" style="9" customWidth="1"/>
    <col min="25" max="25" width="8.83203125" style="10" customWidth="1"/>
    <col min="26" max="26" width="8.83203125" style="9" customWidth="1"/>
    <col min="27" max="27" width="8.83203125" style="10" customWidth="1"/>
    <col min="28" max="28" width="12.6640625" style="23" bestFit="1" customWidth="1"/>
    <col min="29" max="16384" width="10.83203125" style="11"/>
  </cols>
  <sheetData>
    <row r="1" spans="1:28" ht="31" customHeight="1">
      <c r="A1" s="45" t="s">
        <v>23</v>
      </c>
      <c r="B1" s="44"/>
      <c r="C1" s="47" t="s">
        <v>22</v>
      </c>
      <c r="D1" s="48"/>
      <c r="E1" s="47" t="s">
        <v>11</v>
      </c>
      <c r="F1" s="48"/>
      <c r="G1" s="7" t="s">
        <v>10</v>
      </c>
      <c r="H1" s="44" t="s">
        <v>9</v>
      </c>
      <c r="I1" s="44"/>
      <c r="J1" s="8"/>
      <c r="K1" s="8"/>
    </row>
    <row r="2" spans="1:28" ht="21" customHeight="1">
      <c r="A2" s="46"/>
      <c r="B2" s="46"/>
      <c r="C2" s="49"/>
      <c r="D2" s="50"/>
      <c r="E2" s="51"/>
      <c r="F2" s="52"/>
      <c r="G2" s="1"/>
      <c r="H2" s="57"/>
      <c r="I2" s="58"/>
      <c r="J2" s="8"/>
      <c r="K2" s="8"/>
    </row>
    <row r="3" spans="1:28" ht="26" customHeight="1">
      <c r="A3" s="55" t="s">
        <v>25</v>
      </c>
      <c r="B3" s="56"/>
      <c r="C3" s="56"/>
      <c r="D3" s="28"/>
      <c r="E3" s="53" t="s">
        <v>8</v>
      </c>
      <c r="F3" s="54"/>
      <c r="G3" s="6"/>
      <c r="H3" s="59" t="s">
        <v>30</v>
      </c>
      <c r="I3" s="59"/>
      <c r="J3" s="35" t="s">
        <v>31</v>
      </c>
      <c r="K3" s="36">
        <v>1</v>
      </c>
      <c r="L3" s="8" t="s">
        <v>34</v>
      </c>
    </row>
    <row r="4" spans="1:28" ht="26" customHeight="1" thickBot="1">
      <c r="A4" s="40" t="s">
        <v>72</v>
      </c>
      <c r="B4" s="41"/>
      <c r="C4" s="41"/>
      <c r="D4" s="41"/>
      <c r="E4" s="41"/>
      <c r="F4" s="41"/>
      <c r="G4" s="41"/>
      <c r="H4" s="38" t="str">
        <f>IFERROR(IF(AB5&lt;&gt;0,AB5,""),"VOL 1-3, EOD Y OR N")</f>
        <v/>
      </c>
      <c r="I4" s="39"/>
      <c r="J4" s="35" t="s">
        <v>32</v>
      </c>
      <c r="K4" s="36" t="s">
        <v>33</v>
      </c>
      <c r="L4" s="8" t="s">
        <v>35</v>
      </c>
      <c r="AB4" s="33" t="s">
        <v>29</v>
      </c>
    </row>
    <row r="5" spans="1:28" ht="50" customHeight="1">
      <c r="A5" s="42"/>
      <c r="B5" s="43"/>
      <c r="C5" s="43"/>
      <c r="D5" s="43"/>
      <c r="E5" s="43"/>
      <c r="F5" s="43"/>
      <c r="G5" s="43"/>
      <c r="H5" s="63" t="str">
        <f>CONCATENATE("Volume ", K3, "                 EOD = ", K4)</f>
        <v>Volume 1                 EOD = N</v>
      </c>
      <c r="I5" s="64"/>
      <c r="J5" s="8"/>
      <c r="K5" s="8"/>
      <c r="P5" s="65" t="s">
        <v>16</v>
      </c>
      <c r="Q5" s="61"/>
      <c r="R5" s="65" t="s">
        <v>17</v>
      </c>
      <c r="S5" s="61"/>
      <c r="T5" s="60" t="s">
        <v>18</v>
      </c>
      <c r="U5" s="61"/>
      <c r="V5" s="60" t="s">
        <v>19</v>
      </c>
      <c r="W5" s="61"/>
      <c r="X5" s="60" t="s">
        <v>20</v>
      </c>
      <c r="Y5" s="61"/>
      <c r="Z5" s="60" t="s">
        <v>21</v>
      </c>
      <c r="AA5" s="62"/>
      <c r="AB5" s="34">
        <f>SUBTOTAL(9,AB7:AB7907)</f>
        <v>0</v>
      </c>
    </row>
    <row r="6" spans="1:28" s="29" customFormat="1" ht="35" thickBot="1">
      <c r="A6" s="12" t="s">
        <v>27</v>
      </c>
      <c r="B6" s="13" t="s">
        <v>6</v>
      </c>
      <c r="C6" s="13" t="s">
        <v>0</v>
      </c>
      <c r="D6" s="13" t="s">
        <v>5</v>
      </c>
      <c r="E6" s="13" t="s">
        <v>1</v>
      </c>
      <c r="F6" s="14" t="s">
        <v>12</v>
      </c>
      <c r="G6" s="15" t="s">
        <v>26</v>
      </c>
      <c r="H6" s="16" t="s">
        <v>3</v>
      </c>
      <c r="I6" s="17" t="s">
        <v>7</v>
      </c>
      <c r="J6" s="18" t="s">
        <v>2</v>
      </c>
      <c r="K6" s="19" t="s">
        <v>4</v>
      </c>
      <c r="L6" s="19" t="s">
        <v>12</v>
      </c>
      <c r="M6" s="19" t="s">
        <v>13</v>
      </c>
      <c r="N6" s="19" t="s">
        <v>14</v>
      </c>
      <c r="O6" s="19" t="s">
        <v>15</v>
      </c>
      <c r="P6" s="20" t="s">
        <v>3</v>
      </c>
      <c r="Q6" s="17" t="s">
        <v>7</v>
      </c>
      <c r="R6" s="20" t="s">
        <v>3</v>
      </c>
      <c r="S6" s="17" t="s">
        <v>7</v>
      </c>
      <c r="T6" s="16" t="s">
        <v>3</v>
      </c>
      <c r="U6" s="17" t="s">
        <v>7</v>
      </c>
      <c r="V6" s="20" t="s">
        <v>3</v>
      </c>
      <c r="W6" s="17" t="s">
        <v>7</v>
      </c>
      <c r="X6" s="16" t="s">
        <v>3</v>
      </c>
      <c r="Y6" s="17" t="s">
        <v>7</v>
      </c>
      <c r="Z6" s="20" t="s">
        <v>3</v>
      </c>
      <c r="AA6" s="17" t="s">
        <v>7</v>
      </c>
      <c r="AB6" s="32" t="s">
        <v>28</v>
      </c>
    </row>
    <row r="7" spans="1:28">
      <c r="A7" s="8">
        <f>IF(OUT!C2="", "", OUT!C2)</f>
        <v>787</v>
      </c>
      <c r="B7" s="21">
        <f>IF(OUT!A2="", "", OUT!A2)</f>
        <v>60873</v>
      </c>
      <c r="C7" s="8" t="str">
        <f>IF(OUT!D2="", "", OUT!D2)</f>
        <v>O</v>
      </c>
      <c r="D7" s="4"/>
      <c r="E7" s="8" t="str">
        <f>IF(OUT!E2="", "", OUT!E2)</f>
        <v>72 TRAY</v>
      </c>
      <c r="F7" s="27" t="str">
        <f>IF(OUT!AE2="NEW", "✷", "")</f>
        <v/>
      </c>
      <c r="G7" s="11" t="str">
        <f>IF(OUT!B2="", "", OUT!B2)</f>
        <v>DAHLIA KARMA AMANDA (Violet/Rose w/Cream Center)</v>
      </c>
      <c r="H7" s="22">
        <f t="shared" ref="H7:H30" si="0">IF(AND($K$3=1,$K$4="N"),P7,IF(AND($K$3=2,$K$4="N"),R7,IF(AND($K$3=3,$K$4="N"),T7,IF(AND($K$3=1,$K$4="Y"),V7,IF(AND($K$3=2,$K$4="Y"),X7,IF(AND($K$3=3,$K$4="Y"),Z7,"FALSE"))))))</f>
        <v>1.143</v>
      </c>
      <c r="I7" s="23">
        <f t="shared" ref="I7:I30" si="1">IF(AND($K$3=1,$K$4="N"),Q7,IF(AND($K$3=2,$K$4="N"),S7,IF(AND($K$3=3,$K$4="N"),U7,IF(AND($K$3=1,$K$4="Y"),W7,IF(AND($K$3=2,$K$4="Y"),Y7,IF(AND($K$3=3,$K$4="Y"),AA7,"FALSE"))))))</f>
        <v>82.29</v>
      </c>
      <c r="J7" s="8" t="str">
        <f>IF(OUT!F2="", "", OUT!F2)</f>
        <v/>
      </c>
      <c r="K7" s="8">
        <f>IF(OUT!P2="", "", OUT!P2)</f>
        <v>72</v>
      </c>
      <c r="L7" s="8" t="str">
        <f>IF(OUT!AE2="", "", OUT!AE2)</f>
        <v/>
      </c>
      <c r="M7" s="8" t="str">
        <f>IF(OUT!AG2="", "", OUT!AG2)</f>
        <v>PAT</v>
      </c>
      <c r="N7" s="8" t="str">
        <f>IF(OUT!AQ2="", "", OUT!AQ2)</f>
        <v>CUT</v>
      </c>
      <c r="O7" s="8" t="str">
        <f>IF(OUT!BM2="", "", OUT!BM2)</f>
        <v>T4</v>
      </c>
      <c r="P7" s="9">
        <f>IF(PPG!F2="", "", PPG!F2)</f>
        <v>1.143</v>
      </c>
      <c r="Q7" s="10">
        <f>IF(PPG!G2="", "", PPG!G2)</f>
        <v>82.29</v>
      </c>
      <c r="R7" s="9">
        <f>IF(PPG!H2="", "", PPG!H2)</f>
        <v>1.0820000000000001</v>
      </c>
      <c r="S7" s="10">
        <f>IF(PPG!I2="", "", PPG!I2)</f>
        <v>77.900000000000006</v>
      </c>
      <c r="T7" s="9">
        <f>IF(PPG!J2="", "", PPG!J2)</f>
        <v>0.89800000000000002</v>
      </c>
      <c r="U7" s="10">
        <f>IF(PPG!K2="", "", PPG!K2)</f>
        <v>64.650000000000006</v>
      </c>
      <c r="V7" s="9">
        <f>IF(PPG!Q2="", "", PPG!Q2)</f>
        <v>1.0820000000000001</v>
      </c>
      <c r="W7" s="10">
        <f>IF(PPG!R2="", "", PPG!R2)</f>
        <v>77.900000000000006</v>
      </c>
      <c r="X7" s="9">
        <f>IF(PPG!S2="", "", PPG!S2)</f>
        <v>1.0820000000000001</v>
      </c>
      <c r="Y7" s="10">
        <f>IF(PPG!T2="", "", PPG!T2)</f>
        <v>77.900000000000006</v>
      </c>
      <c r="Z7" s="9">
        <f>IF(PPG!U2="", "", PPG!U2)</f>
        <v>0.89800000000000002</v>
      </c>
      <c r="AA7" s="10">
        <f>IF(PPG!V2="", "", PPG!V2)</f>
        <v>64.650000000000006</v>
      </c>
      <c r="AB7" s="37" t="str">
        <f t="shared" ref="AB7:AB30" si="2">IF(D7&lt;&gt;"",D7*I7, "0.00")</f>
        <v>0.00</v>
      </c>
    </row>
    <row r="8" spans="1:28">
      <c r="A8" s="8">
        <f>IF(OUT!C1="", "", OUT!C1)</f>
        <v>787</v>
      </c>
      <c r="B8" s="21">
        <f>IF(OUT!A1="", "", OUT!A1)</f>
        <v>56115</v>
      </c>
      <c r="C8" s="8" t="str">
        <f>IF(OUT!D1="", "", OUT!D1)</f>
        <v>O</v>
      </c>
      <c r="D8" s="30"/>
      <c r="E8" s="8" t="str">
        <f>IF(OUT!E1="", "", OUT!E1)</f>
        <v>72 TRAY</v>
      </c>
      <c r="F8" s="27" t="str">
        <f>IF(OUT!AE1="NEW", "✷", "")</f>
        <v/>
      </c>
      <c r="G8" s="31" t="str">
        <f>IF(OUT!B1="", "", OUT!B1)</f>
        <v>DAHLIA KARMA AMORA (Rich Red)</v>
      </c>
      <c r="H8" s="22">
        <f t="shared" si="0"/>
        <v>1.143</v>
      </c>
      <c r="I8" s="23">
        <f t="shared" si="1"/>
        <v>82.29</v>
      </c>
      <c r="J8" s="8" t="str">
        <f>IF(OUT!F1="", "", OUT!F1)</f>
        <v/>
      </c>
      <c r="K8" s="8">
        <f>IF(OUT!P1="", "", OUT!P1)</f>
        <v>72</v>
      </c>
      <c r="L8" s="8" t="str">
        <f>IF(OUT!AE1="", "", OUT!AE1)</f>
        <v/>
      </c>
      <c r="M8" s="8" t="str">
        <f>IF(OUT!AG1="", "", OUT!AG1)</f>
        <v>PAT</v>
      </c>
      <c r="N8" s="8" t="str">
        <f>IF(OUT!AQ1="", "", OUT!AQ1)</f>
        <v>CUT</v>
      </c>
      <c r="O8" s="8" t="str">
        <f>IF(OUT!BM1="", "", OUT!BM1)</f>
        <v>T4</v>
      </c>
      <c r="P8" s="9">
        <f>IF(OUT!N1="", "", OUT!N1)</f>
        <v>1.143</v>
      </c>
      <c r="Q8" s="10">
        <f>IF(OUT!O1="", "", OUT!O1)</f>
        <v>82.29</v>
      </c>
      <c r="R8" s="9">
        <f>IF(PPG!H1="", "", PPG!H1)</f>
        <v>1.0820000000000001</v>
      </c>
      <c r="S8" s="10">
        <f>IF(PPG!I1="", "", PPG!I1)</f>
        <v>77.900000000000006</v>
      </c>
      <c r="T8" s="9">
        <f>IF(PPG!J1="", "", PPG!J1)</f>
        <v>0.89800000000000002</v>
      </c>
      <c r="U8" s="10">
        <f>IF(PPG!K1="", "", PPG!K1)</f>
        <v>64.650000000000006</v>
      </c>
      <c r="V8" s="9">
        <f>IF(PPG!Q1="", "", PPG!Q1)</f>
        <v>1.0820000000000001</v>
      </c>
      <c r="W8" s="10">
        <f>IF(PPG!R1="", "", PPG!R1)</f>
        <v>77.900000000000006</v>
      </c>
      <c r="X8" s="9">
        <f>IF(PPG!S1="", "", PPG!S1)</f>
        <v>1.0820000000000001</v>
      </c>
      <c r="Y8" s="10">
        <f>IF(PPG!T1="", "", PPG!T1)</f>
        <v>77.900000000000006</v>
      </c>
      <c r="Z8" s="9">
        <f>IF(PPG!U1="", "", PPG!U1)</f>
        <v>0.89800000000000002</v>
      </c>
      <c r="AA8" s="10">
        <f>IF(PPG!V1="", "", PPG!V1)</f>
        <v>64.650000000000006</v>
      </c>
      <c r="AB8" s="37" t="str">
        <f t="shared" si="2"/>
        <v>0.00</v>
      </c>
    </row>
    <row r="9" spans="1:28">
      <c r="A9" s="8">
        <f>IF(OUT!C20="", "", OUT!C20)</f>
        <v>787</v>
      </c>
      <c r="B9" s="21">
        <f>IF(OUT!A20="", "", OUT!A20)</f>
        <v>88627</v>
      </c>
      <c r="C9" s="8" t="str">
        <f>IF(OUT!D20="", "", OUT!D20)</f>
        <v>O</v>
      </c>
      <c r="D9" s="30"/>
      <c r="E9" s="8" t="str">
        <f>IF(OUT!E20="", "", OUT!E20)</f>
        <v>72 TRAY</v>
      </c>
      <c r="F9" s="27" t="str">
        <f>IF(OUT!AE20="NEW", "✷", "")</f>
        <v/>
      </c>
      <c r="G9" s="11" t="str">
        <f>IF(OUT!B20="", "", OUT!B20)</f>
        <v>DAHLIA KARMA CAFE AU LAIT (Blush)</v>
      </c>
      <c r="H9" s="22">
        <f t="shared" si="0"/>
        <v>1.143</v>
      </c>
      <c r="I9" s="23">
        <f t="shared" si="1"/>
        <v>82.29</v>
      </c>
      <c r="J9" s="8" t="str">
        <f>IF(OUT!F20="", "", OUT!F20)</f>
        <v/>
      </c>
      <c r="K9" s="8">
        <f>IF(OUT!P20="", "", OUT!P20)</f>
        <v>72</v>
      </c>
      <c r="L9" s="8" t="str">
        <f>IF(OUT!AE20="", "", OUT!AE20)</f>
        <v/>
      </c>
      <c r="M9" s="8" t="str">
        <f>IF(OUT!AG20="", "", OUT!AG20)</f>
        <v>PAT</v>
      </c>
      <c r="N9" s="8" t="str">
        <f>IF(OUT!AQ20="", "", OUT!AQ20)</f>
        <v>CUT</v>
      </c>
      <c r="O9" s="8" t="str">
        <f>IF(OUT!BM20="", "", OUT!BM20)</f>
        <v>T4</v>
      </c>
      <c r="P9" s="9">
        <f>IF(PPG!F20="", "", PPG!F20)</f>
        <v>1.143</v>
      </c>
      <c r="Q9" s="10">
        <f>IF(PPG!G20="", "", PPG!G20)</f>
        <v>82.29</v>
      </c>
      <c r="R9" s="9">
        <f>IF(PPG!H20="", "", PPG!H20)</f>
        <v>1.0820000000000001</v>
      </c>
      <c r="S9" s="10">
        <f>IF(PPG!I20="", "", PPG!I20)</f>
        <v>77.900000000000006</v>
      </c>
      <c r="T9" s="9">
        <f>IF(PPG!J20="", "", PPG!J20)</f>
        <v>0.89800000000000002</v>
      </c>
      <c r="U9" s="10">
        <f>IF(PPG!K20="", "", PPG!K20)</f>
        <v>64.650000000000006</v>
      </c>
      <c r="V9" s="9">
        <f>IF(PPG!Q20="", "", PPG!Q20)</f>
        <v>1.0820000000000001</v>
      </c>
      <c r="W9" s="10">
        <f>IF(PPG!R20="", "", PPG!R20)</f>
        <v>77.900000000000006</v>
      </c>
      <c r="X9" s="9">
        <f>IF(PPG!S20="", "", PPG!S20)</f>
        <v>1.0820000000000001</v>
      </c>
      <c r="Y9" s="10">
        <f>IF(PPG!T20="", "", PPG!T20)</f>
        <v>77.900000000000006</v>
      </c>
      <c r="Z9" s="9">
        <f>IF(PPG!U20="", "", PPG!U20)</f>
        <v>0.89800000000000002</v>
      </c>
      <c r="AA9" s="10">
        <f>IF(PPG!V20="", "", PPG!V20)</f>
        <v>64.650000000000006</v>
      </c>
      <c r="AB9" s="37" t="str">
        <f t="shared" si="2"/>
        <v>0.00</v>
      </c>
    </row>
    <row r="10" spans="1:28">
      <c r="A10" s="8">
        <f>IF(OUT!C12="", "", OUT!C12)</f>
        <v>787</v>
      </c>
      <c r="B10" s="21">
        <f>IF(OUT!A12="", "", OUT!A12)</f>
        <v>76114</v>
      </c>
      <c r="C10" s="8" t="str">
        <f>IF(OUT!D12="", "", OUT!D12)</f>
        <v>O</v>
      </c>
      <c r="D10" s="30"/>
      <c r="E10" s="8" t="str">
        <f>IF(OUT!E12="", "", OUT!E12)</f>
        <v>72 TRAY</v>
      </c>
      <c r="F10" s="27" t="str">
        <f>IF(OUT!AE12="NEW", "✷", "")</f>
        <v/>
      </c>
      <c r="G10" s="11" t="str">
        <f>IF(OUT!B12="", "", OUT!B12)</f>
        <v>DAHLIA KARMA CHOCOLATE (CHOC) (Burgundy Black)</v>
      </c>
      <c r="H10" s="22">
        <f t="shared" si="0"/>
        <v>1.143</v>
      </c>
      <c r="I10" s="23">
        <f t="shared" si="1"/>
        <v>82.29</v>
      </c>
      <c r="J10" s="8" t="str">
        <f>IF(OUT!F12="", "", OUT!F12)</f>
        <v/>
      </c>
      <c r="K10" s="8">
        <f>IF(OUT!P12="", "", OUT!P12)</f>
        <v>72</v>
      </c>
      <c r="L10" s="8" t="str">
        <f>IF(OUT!AE12="", "", OUT!AE12)</f>
        <v/>
      </c>
      <c r="M10" s="8" t="str">
        <f>IF(OUT!AG12="", "", OUT!AG12)</f>
        <v>PAT</v>
      </c>
      <c r="N10" s="8" t="str">
        <f>IF(OUT!AQ12="", "", OUT!AQ12)</f>
        <v>CUT</v>
      </c>
      <c r="O10" s="8" t="str">
        <f>IF(OUT!BM12="", "", OUT!BM12)</f>
        <v>T4</v>
      </c>
      <c r="P10" s="9">
        <f>IF(PPG!F12="", "", PPG!F12)</f>
        <v>1.143</v>
      </c>
      <c r="Q10" s="10">
        <f>IF(PPG!G12="", "", PPG!G12)</f>
        <v>82.29</v>
      </c>
      <c r="R10" s="9">
        <f>IF(PPG!H12="", "", PPG!H12)</f>
        <v>1.0820000000000001</v>
      </c>
      <c r="S10" s="10">
        <f>IF(PPG!I12="", "", PPG!I12)</f>
        <v>77.900000000000006</v>
      </c>
      <c r="T10" s="9">
        <f>IF(PPG!J12="", "", PPG!J12)</f>
        <v>0.89800000000000002</v>
      </c>
      <c r="U10" s="10">
        <f>IF(PPG!K12="", "", PPG!K12)</f>
        <v>64.650000000000006</v>
      </c>
      <c r="V10" s="9">
        <f>IF(PPG!Q12="", "", PPG!Q12)</f>
        <v>1.0820000000000001</v>
      </c>
      <c r="W10" s="10">
        <f>IF(PPG!R12="", "", PPG!R12)</f>
        <v>77.900000000000006</v>
      </c>
      <c r="X10" s="9">
        <f>IF(PPG!S12="", "", PPG!S12)</f>
        <v>1.0820000000000001</v>
      </c>
      <c r="Y10" s="10">
        <f>IF(PPG!T12="", "", PPG!T12)</f>
        <v>77.900000000000006</v>
      </c>
      <c r="Z10" s="9">
        <f>IF(PPG!U12="", "", PPG!U12)</f>
        <v>0.89800000000000002</v>
      </c>
      <c r="AA10" s="10">
        <f>IF(PPG!V12="", "", PPG!V12)</f>
        <v>64.650000000000006</v>
      </c>
      <c r="AB10" s="37" t="str">
        <f t="shared" si="2"/>
        <v>0.00</v>
      </c>
    </row>
    <row r="11" spans="1:28">
      <c r="A11" s="8">
        <f>IF(OUT!C7="", "", OUT!C7)</f>
        <v>787</v>
      </c>
      <c r="B11" s="21">
        <f>IF(OUT!A7="", "", OUT!A7)</f>
        <v>65360</v>
      </c>
      <c r="C11" s="8" t="str">
        <f>IF(OUT!D7="", "", OUT!D7)</f>
        <v>O</v>
      </c>
      <c r="D11" s="30"/>
      <c r="E11" s="8" t="str">
        <f>IF(OUT!E7="", "", OUT!E7)</f>
        <v>72 TRAY</v>
      </c>
      <c r="F11" s="27" t="str">
        <f>IF(OUT!AE7="NEW", "✷", "")</f>
        <v/>
      </c>
      <c r="G11" s="11" t="str">
        <f>IF(OUT!B7="", "", OUT!B7)</f>
        <v>DAHLIA KARMA CORONA (Golden Apricot)</v>
      </c>
      <c r="H11" s="22">
        <f t="shared" si="0"/>
        <v>1.143</v>
      </c>
      <c r="I11" s="23">
        <f t="shared" si="1"/>
        <v>82.29</v>
      </c>
      <c r="J11" s="8" t="str">
        <f>IF(OUT!F7="", "", OUT!F7)</f>
        <v/>
      </c>
      <c r="K11" s="8">
        <f>IF(OUT!P7="", "", OUT!P7)</f>
        <v>72</v>
      </c>
      <c r="L11" s="8" t="str">
        <f>IF(OUT!AE7="", "", OUT!AE7)</f>
        <v/>
      </c>
      <c r="M11" s="8" t="str">
        <f>IF(OUT!AG7="", "", OUT!AG7)</f>
        <v>PAT</v>
      </c>
      <c r="N11" s="8" t="str">
        <f>IF(OUT!AQ7="", "", OUT!AQ7)</f>
        <v>CUT</v>
      </c>
      <c r="O11" s="8" t="str">
        <f>IF(OUT!BM7="", "", OUT!BM7)</f>
        <v>T4</v>
      </c>
      <c r="P11" s="9">
        <f>IF(PPG!F7="", "", PPG!F7)</f>
        <v>1.143</v>
      </c>
      <c r="Q11" s="10">
        <f>IF(PPG!G7="", "", PPG!G7)</f>
        <v>82.29</v>
      </c>
      <c r="R11" s="9">
        <f>IF(PPG!H7="", "", PPG!H7)</f>
        <v>1.0820000000000001</v>
      </c>
      <c r="S11" s="10">
        <f>IF(PPG!I7="", "", PPG!I7)</f>
        <v>77.900000000000006</v>
      </c>
      <c r="T11" s="9">
        <f>IF(PPG!J7="", "", PPG!J7)</f>
        <v>0.89800000000000002</v>
      </c>
      <c r="U11" s="10">
        <f>IF(PPG!K7="", "", PPG!K7)</f>
        <v>64.650000000000006</v>
      </c>
      <c r="V11" s="9">
        <f>IF(PPG!Q7="", "", PPG!Q7)</f>
        <v>1.0820000000000001</v>
      </c>
      <c r="W11" s="10">
        <f>IF(PPG!R7="", "", PPG!R7)</f>
        <v>77.900000000000006</v>
      </c>
      <c r="X11" s="9">
        <f>IF(PPG!S7="", "", PPG!S7)</f>
        <v>1.0820000000000001</v>
      </c>
      <c r="Y11" s="10">
        <f>IF(PPG!T7="", "", PPG!T7)</f>
        <v>77.900000000000006</v>
      </c>
      <c r="Z11" s="9">
        <f>IF(PPG!U7="", "", PPG!U7)</f>
        <v>0.89800000000000002</v>
      </c>
      <c r="AA11" s="10">
        <f>IF(PPG!V7="", "", PPG!V7)</f>
        <v>64.650000000000006</v>
      </c>
      <c r="AB11" s="37" t="str">
        <f t="shared" si="2"/>
        <v>0.00</v>
      </c>
    </row>
    <row r="12" spans="1:28">
      <c r="A12" s="8">
        <f>IF(OUT!C10="", "", OUT!C10)</f>
        <v>787</v>
      </c>
      <c r="B12" s="21">
        <f>IF(OUT!A10="", "", OUT!A10)</f>
        <v>73056</v>
      </c>
      <c r="C12" s="8" t="str">
        <f>IF(OUT!D10="", "", OUT!D10)</f>
        <v>O</v>
      </c>
      <c r="D12" s="30"/>
      <c r="E12" s="8" t="str">
        <f>IF(OUT!E10="", "", OUT!E10)</f>
        <v>72 TRAY</v>
      </c>
      <c r="F12" s="27" t="str">
        <f>IF(OUT!AE10="NEW", "✷", "")</f>
        <v/>
      </c>
      <c r="G12" s="11" t="str">
        <f>IF(OUT!B10="", "", OUT!B10)</f>
        <v>DAHLIA KARMA CORONA PINK (Bright Pink)</v>
      </c>
      <c r="H12" s="22">
        <f t="shared" si="0"/>
        <v>1.143</v>
      </c>
      <c r="I12" s="23">
        <f t="shared" si="1"/>
        <v>82.29</v>
      </c>
      <c r="J12" s="8" t="str">
        <f>IF(OUT!F10="", "", OUT!F10)</f>
        <v/>
      </c>
      <c r="K12" s="8">
        <f>IF(OUT!P10="", "", OUT!P10)</f>
        <v>72</v>
      </c>
      <c r="L12" s="8" t="str">
        <f>IF(OUT!AE10="", "", OUT!AE10)</f>
        <v/>
      </c>
      <c r="M12" s="8" t="str">
        <f>IF(OUT!AG10="", "", OUT!AG10)</f>
        <v>PAT</v>
      </c>
      <c r="N12" s="8" t="str">
        <f>IF(OUT!AQ10="", "", OUT!AQ10)</f>
        <v>CUT</v>
      </c>
      <c r="O12" s="8" t="str">
        <f>IF(OUT!BM10="", "", OUT!BM10)</f>
        <v>T4</v>
      </c>
      <c r="P12" s="9">
        <f>IF(PPG!F10="", "", PPG!F10)</f>
        <v>1.143</v>
      </c>
      <c r="Q12" s="10">
        <f>IF(PPG!G10="", "", PPG!G10)</f>
        <v>82.29</v>
      </c>
      <c r="R12" s="9">
        <f>IF(PPG!H10="", "", PPG!H10)</f>
        <v>1.0820000000000001</v>
      </c>
      <c r="S12" s="10">
        <f>IF(PPG!I10="", "", PPG!I10)</f>
        <v>77.900000000000006</v>
      </c>
      <c r="T12" s="9">
        <f>IF(PPG!J10="", "", PPG!J10)</f>
        <v>0.89800000000000002</v>
      </c>
      <c r="U12" s="10">
        <f>IF(PPG!K10="", "", PPG!K10)</f>
        <v>64.650000000000006</v>
      </c>
      <c r="V12" s="9">
        <f>IF(PPG!Q10="", "", PPG!Q10)</f>
        <v>1.0820000000000001</v>
      </c>
      <c r="W12" s="10">
        <f>IF(PPG!R10="", "", PPG!R10)</f>
        <v>77.900000000000006</v>
      </c>
      <c r="X12" s="9">
        <f>IF(PPG!S10="", "", PPG!S10)</f>
        <v>1.0820000000000001</v>
      </c>
      <c r="Y12" s="10">
        <f>IF(PPG!T10="", "", PPG!T10)</f>
        <v>77.900000000000006</v>
      </c>
      <c r="Z12" s="9">
        <f>IF(PPG!U10="", "", PPG!U10)</f>
        <v>0.89800000000000002</v>
      </c>
      <c r="AA12" s="10">
        <f>IF(PPG!V10="", "", PPG!V10)</f>
        <v>64.650000000000006</v>
      </c>
      <c r="AB12" s="37" t="str">
        <f t="shared" si="2"/>
        <v>0.00</v>
      </c>
    </row>
    <row r="13" spans="1:28">
      <c r="A13" s="8">
        <f>IF(OUT!C18="", "", OUT!C18)</f>
        <v>787</v>
      </c>
      <c r="B13" s="21">
        <f>IF(OUT!A18="", "", OUT!A18)</f>
        <v>85760</v>
      </c>
      <c r="C13" s="8" t="str">
        <f>IF(OUT!D18="", "", OUT!D18)</f>
        <v>O</v>
      </c>
      <c r="D13" s="30"/>
      <c r="E13" s="8" t="str">
        <f>IF(OUT!E18="", "", OUT!E18)</f>
        <v>72 TRAY</v>
      </c>
      <c r="F13" s="27" t="str">
        <f>IF(OUT!AE18="NEW", "✷", "")</f>
        <v/>
      </c>
      <c r="G13" s="11" t="str">
        <f>IF(OUT!B18="", "", OUT!B18)</f>
        <v>DAHLIA KARMA CORONA PURPLE (WAS LAVENDER) (Magenta/Lavender)</v>
      </c>
      <c r="H13" s="22">
        <f t="shared" si="0"/>
        <v>1.143</v>
      </c>
      <c r="I13" s="23">
        <f t="shared" si="1"/>
        <v>82.29</v>
      </c>
      <c r="J13" s="8" t="str">
        <f>IF(OUT!F18="", "", OUT!F18)</f>
        <v/>
      </c>
      <c r="K13" s="8">
        <f>IF(OUT!P18="", "", OUT!P18)</f>
        <v>72</v>
      </c>
      <c r="L13" s="8" t="str">
        <f>IF(OUT!AE18="", "", OUT!AE18)</f>
        <v/>
      </c>
      <c r="M13" s="8" t="str">
        <f>IF(OUT!AG18="", "", OUT!AG18)</f>
        <v>PAT</v>
      </c>
      <c r="N13" s="8" t="str">
        <f>IF(OUT!AQ18="", "", OUT!AQ18)</f>
        <v>CUT</v>
      </c>
      <c r="O13" s="8" t="str">
        <f>IF(OUT!BM18="", "", OUT!BM18)</f>
        <v>T4</v>
      </c>
      <c r="P13" s="9">
        <f>IF(PPG!F18="", "", PPG!F18)</f>
        <v>1.143</v>
      </c>
      <c r="Q13" s="10">
        <f>IF(PPG!G18="", "", PPG!G18)</f>
        <v>82.29</v>
      </c>
      <c r="R13" s="9">
        <f>IF(PPG!H18="", "", PPG!H18)</f>
        <v>1.0820000000000001</v>
      </c>
      <c r="S13" s="10">
        <f>IF(PPG!I18="", "", PPG!I18)</f>
        <v>77.900000000000006</v>
      </c>
      <c r="T13" s="9">
        <f>IF(PPG!J18="", "", PPG!J18)</f>
        <v>0.89800000000000002</v>
      </c>
      <c r="U13" s="10">
        <f>IF(PPG!K18="", "", PPG!K18)</f>
        <v>64.650000000000006</v>
      </c>
      <c r="V13" s="9">
        <f>IF(PPG!Q18="", "", PPG!Q18)</f>
        <v>1.0820000000000001</v>
      </c>
      <c r="W13" s="10">
        <f>IF(PPG!R18="", "", PPG!R18)</f>
        <v>77.900000000000006</v>
      </c>
      <c r="X13" s="9">
        <f>IF(PPG!S18="", "", PPG!S18)</f>
        <v>1.0820000000000001</v>
      </c>
      <c r="Y13" s="10">
        <f>IF(PPG!T18="", "", PPG!T18)</f>
        <v>77.900000000000006</v>
      </c>
      <c r="Z13" s="9">
        <f>IF(PPG!U18="", "", PPG!U18)</f>
        <v>0.89800000000000002</v>
      </c>
      <c r="AA13" s="10">
        <f>IF(PPG!V18="", "", PPG!V18)</f>
        <v>64.650000000000006</v>
      </c>
      <c r="AB13" s="37" t="str">
        <f t="shared" si="2"/>
        <v>0.00</v>
      </c>
    </row>
    <row r="14" spans="1:28">
      <c r="A14" s="8">
        <f>IF(OUT!C11="", "", OUT!C11)</f>
        <v>787</v>
      </c>
      <c r="B14" s="21">
        <f>IF(OUT!A11="", "", OUT!A11)</f>
        <v>73057</v>
      </c>
      <c r="C14" s="8" t="str">
        <f>IF(OUT!D11="", "", OUT!D11)</f>
        <v>O</v>
      </c>
      <c r="D14" s="30"/>
      <c r="E14" s="8" t="str">
        <f>IF(OUT!E11="", "", OUT!E11)</f>
        <v>72 TRAY</v>
      </c>
      <c r="F14" s="27" t="str">
        <f>IF(OUT!AE11="NEW", "✷", "")</f>
        <v/>
      </c>
      <c r="G14" s="11" t="str">
        <f>IF(OUT!B11="", "", OUT!B11)</f>
        <v>DAHLIA KARMA CORONA RED (Bright Red)</v>
      </c>
      <c r="H14" s="22">
        <f t="shared" si="0"/>
        <v>1.143</v>
      </c>
      <c r="I14" s="23">
        <f t="shared" si="1"/>
        <v>82.29</v>
      </c>
      <c r="J14" s="8" t="str">
        <f>IF(OUT!F11="", "", OUT!F11)</f>
        <v/>
      </c>
      <c r="K14" s="8">
        <f>IF(OUT!P11="", "", OUT!P11)</f>
        <v>72</v>
      </c>
      <c r="L14" s="8" t="str">
        <f>IF(OUT!AE11="", "", OUT!AE11)</f>
        <v/>
      </c>
      <c r="M14" s="8" t="str">
        <f>IF(OUT!AG11="", "", OUT!AG11)</f>
        <v>PAT</v>
      </c>
      <c r="N14" s="8" t="str">
        <f>IF(OUT!AQ11="", "", OUT!AQ11)</f>
        <v>CUT</v>
      </c>
      <c r="O14" s="8" t="str">
        <f>IF(OUT!BM11="", "", OUT!BM11)</f>
        <v>T4</v>
      </c>
      <c r="P14" s="9">
        <f>IF(PPG!F11="", "", PPG!F11)</f>
        <v>1.143</v>
      </c>
      <c r="Q14" s="10">
        <f>IF(PPG!G11="", "", PPG!G11)</f>
        <v>82.29</v>
      </c>
      <c r="R14" s="9">
        <f>IF(PPG!H11="", "", PPG!H11)</f>
        <v>1.0820000000000001</v>
      </c>
      <c r="S14" s="10">
        <f>IF(PPG!I11="", "", PPG!I11)</f>
        <v>77.900000000000006</v>
      </c>
      <c r="T14" s="9">
        <f>IF(PPG!J11="", "", PPG!J11)</f>
        <v>0.89800000000000002</v>
      </c>
      <c r="U14" s="10">
        <f>IF(PPG!K11="", "", PPG!K11)</f>
        <v>64.650000000000006</v>
      </c>
      <c r="V14" s="9">
        <f>IF(PPG!Q11="", "", PPG!Q11)</f>
        <v>1.0820000000000001</v>
      </c>
      <c r="W14" s="10">
        <f>IF(PPG!R11="", "", PPG!R11)</f>
        <v>77.900000000000006</v>
      </c>
      <c r="X14" s="9">
        <f>IF(PPG!S11="", "", PPG!S11)</f>
        <v>1.0820000000000001</v>
      </c>
      <c r="Y14" s="10">
        <f>IF(PPG!T11="", "", PPG!T11)</f>
        <v>77.900000000000006</v>
      </c>
      <c r="Z14" s="9">
        <f>IF(PPG!U11="", "", PPG!U11)</f>
        <v>0.89800000000000002</v>
      </c>
      <c r="AA14" s="10">
        <f>IF(PPG!V11="", "", PPG!V11)</f>
        <v>64.650000000000006</v>
      </c>
      <c r="AB14" s="37" t="str">
        <f t="shared" si="2"/>
        <v>0.00</v>
      </c>
    </row>
    <row r="15" spans="1:28">
      <c r="A15" s="8">
        <f>IF(OUT!C13="", "", OUT!C13)</f>
        <v>787</v>
      </c>
      <c r="B15" s="21">
        <f>IF(OUT!A13="", "", OUT!A13)</f>
        <v>77665</v>
      </c>
      <c r="C15" s="8" t="str">
        <f>IF(OUT!D13="", "", OUT!D13)</f>
        <v>O</v>
      </c>
      <c r="D15" s="30"/>
      <c r="E15" s="8" t="str">
        <f>IF(OUT!E13="", "", OUT!E13)</f>
        <v>72 TRAY</v>
      </c>
      <c r="F15" s="27" t="str">
        <f>IF(OUT!AE13="NEW", "✷", "")</f>
        <v/>
      </c>
      <c r="G15" s="11" t="str">
        <f>IF(OUT!B13="", "", OUT!B13)</f>
        <v>DAHLIA KARMA FIESTA (Bright Orange w/Yellow Base)</v>
      </c>
      <c r="H15" s="22">
        <f t="shared" si="0"/>
        <v>1.143</v>
      </c>
      <c r="I15" s="23">
        <f t="shared" si="1"/>
        <v>82.29</v>
      </c>
      <c r="J15" s="8" t="str">
        <f>IF(OUT!F13="", "", OUT!F13)</f>
        <v/>
      </c>
      <c r="K15" s="8">
        <f>IF(OUT!P13="", "", OUT!P13)</f>
        <v>72</v>
      </c>
      <c r="L15" s="8" t="str">
        <f>IF(OUT!AE13="", "", OUT!AE13)</f>
        <v/>
      </c>
      <c r="M15" s="8" t="str">
        <f>IF(OUT!AG13="", "", OUT!AG13)</f>
        <v>PAT</v>
      </c>
      <c r="N15" s="8" t="str">
        <f>IF(OUT!AQ13="", "", OUT!AQ13)</f>
        <v>CUT</v>
      </c>
      <c r="O15" s="8" t="str">
        <f>IF(OUT!BM13="", "", OUT!BM13)</f>
        <v>T4</v>
      </c>
      <c r="P15" s="9">
        <f>IF(PPG!F13="", "", PPG!F13)</f>
        <v>1.143</v>
      </c>
      <c r="Q15" s="10">
        <f>IF(PPG!G13="", "", PPG!G13)</f>
        <v>82.29</v>
      </c>
      <c r="R15" s="9">
        <f>IF(PPG!H13="", "", PPG!H13)</f>
        <v>1.0820000000000001</v>
      </c>
      <c r="S15" s="10">
        <f>IF(PPG!I13="", "", PPG!I13)</f>
        <v>77.900000000000006</v>
      </c>
      <c r="T15" s="9">
        <f>IF(PPG!J13="", "", PPG!J13)</f>
        <v>0.89800000000000002</v>
      </c>
      <c r="U15" s="10">
        <f>IF(PPG!K13="", "", PPG!K13)</f>
        <v>64.650000000000006</v>
      </c>
      <c r="V15" s="9">
        <f>IF(PPG!Q13="", "", PPG!Q13)</f>
        <v>1.0820000000000001</v>
      </c>
      <c r="W15" s="10">
        <f>IF(PPG!R13="", "", PPG!R13)</f>
        <v>77.900000000000006</v>
      </c>
      <c r="X15" s="9">
        <f>IF(PPG!S13="", "", PPG!S13)</f>
        <v>1.0820000000000001</v>
      </c>
      <c r="Y15" s="10">
        <f>IF(PPG!T13="", "", PPG!T13)</f>
        <v>77.900000000000006</v>
      </c>
      <c r="Z15" s="9">
        <f>IF(PPG!U13="", "", PPG!U13)</f>
        <v>0.89800000000000002</v>
      </c>
      <c r="AA15" s="10">
        <f>IF(PPG!V13="", "", PPG!V13)</f>
        <v>64.650000000000006</v>
      </c>
      <c r="AB15" s="37" t="str">
        <f t="shared" si="2"/>
        <v>0.00</v>
      </c>
    </row>
    <row r="16" spans="1:28">
      <c r="A16" s="8">
        <f>IF(OUT!C16="", "", OUT!C16)</f>
        <v>787</v>
      </c>
      <c r="B16" s="21">
        <f>IF(OUT!A16="", "", OUT!A16)</f>
        <v>84315</v>
      </c>
      <c r="C16" s="8" t="str">
        <f>IF(OUT!D16="", "", OUT!D16)</f>
        <v>O</v>
      </c>
      <c r="D16" s="30"/>
      <c r="E16" s="8" t="str">
        <f>IF(OUT!E16="", "", OUT!E16)</f>
        <v>72 TRAY</v>
      </c>
      <c r="F16" s="27" t="str">
        <f>IF(OUT!AE16="NEW", "✷", "")</f>
        <v/>
      </c>
      <c r="G16" s="11" t="str">
        <f>IF(OUT!B16="", "", OUT!B16)</f>
        <v>DAHLIA KARMA FOX MAROON (Pom Pom Maroon)</v>
      </c>
      <c r="H16" s="22">
        <f t="shared" si="0"/>
        <v>1.143</v>
      </c>
      <c r="I16" s="23">
        <f t="shared" si="1"/>
        <v>82.29</v>
      </c>
      <c r="J16" s="8" t="str">
        <f>IF(OUT!F16="", "", OUT!F16)</f>
        <v/>
      </c>
      <c r="K16" s="8">
        <f>IF(OUT!P16="", "", OUT!P16)</f>
        <v>72</v>
      </c>
      <c r="L16" s="8" t="str">
        <f>IF(OUT!AE16="", "", OUT!AE16)</f>
        <v/>
      </c>
      <c r="M16" s="8" t="str">
        <f>IF(OUT!AG16="", "", OUT!AG16)</f>
        <v>PAT</v>
      </c>
      <c r="N16" s="8" t="str">
        <f>IF(OUT!AQ16="", "", OUT!AQ16)</f>
        <v>CUT</v>
      </c>
      <c r="O16" s="8" t="str">
        <f>IF(OUT!BM16="", "", OUT!BM16)</f>
        <v>T4</v>
      </c>
      <c r="P16" s="9">
        <f>IF(PPG!F16="", "", PPG!F16)</f>
        <v>1.143</v>
      </c>
      <c r="Q16" s="10">
        <f>IF(PPG!G16="", "", PPG!G16)</f>
        <v>82.29</v>
      </c>
      <c r="R16" s="9">
        <f>IF(PPG!H16="", "", PPG!H16)</f>
        <v>1.0820000000000001</v>
      </c>
      <c r="S16" s="10">
        <f>IF(PPG!I16="", "", PPG!I16)</f>
        <v>77.900000000000006</v>
      </c>
      <c r="T16" s="9">
        <f>IF(PPG!J16="", "", PPG!J16)</f>
        <v>0.89800000000000002</v>
      </c>
      <c r="U16" s="10">
        <f>IF(PPG!K16="", "", PPG!K16)</f>
        <v>64.650000000000006</v>
      </c>
      <c r="V16" s="9">
        <f>IF(PPG!Q16="", "", PPG!Q16)</f>
        <v>1.0820000000000001</v>
      </c>
      <c r="W16" s="10">
        <f>IF(PPG!R16="", "", PPG!R16)</f>
        <v>77.900000000000006</v>
      </c>
      <c r="X16" s="9">
        <f>IF(PPG!S16="", "", PPG!S16)</f>
        <v>1.0820000000000001</v>
      </c>
      <c r="Y16" s="10">
        <f>IF(PPG!T16="", "", PPG!T16)</f>
        <v>77.900000000000006</v>
      </c>
      <c r="Z16" s="9">
        <f>IF(PPG!U16="", "", PPG!U16)</f>
        <v>0.89800000000000002</v>
      </c>
      <c r="AA16" s="10">
        <f>IF(PPG!V16="", "", PPG!V16)</f>
        <v>64.650000000000006</v>
      </c>
      <c r="AB16" s="37" t="str">
        <f t="shared" si="2"/>
        <v>0.00</v>
      </c>
    </row>
    <row r="17" spans="1:28">
      <c r="A17" s="8">
        <f>IF(OUT!C15="", "", OUT!C15)</f>
        <v>787</v>
      </c>
      <c r="B17" s="21">
        <f>IF(OUT!A15="", "", OUT!A15)</f>
        <v>84314</v>
      </c>
      <c r="C17" s="8" t="str">
        <f>IF(OUT!D15="", "", OUT!D15)</f>
        <v>O</v>
      </c>
      <c r="D17" s="30"/>
      <c r="E17" s="8" t="str">
        <f>IF(OUT!E15="", "", OUT!E15)</f>
        <v>72 TRAY</v>
      </c>
      <c r="F17" s="27" t="str">
        <f>IF(OUT!AE15="NEW", "✷", "")</f>
        <v/>
      </c>
      <c r="G17" s="11" t="str">
        <f>IF(OUT!B15="", "", OUT!B15)</f>
        <v>DAHLIA KARMA FOX ORANGE (Pom Pom Orange)</v>
      </c>
      <c r="H17" s="22">
        <f t="shared" si="0"/>
        <v>1.143</v>
      </c>
      <c r="I17" s="23">
        <f t="shared" si="1"/>
        <v>82.29</v>
      </c>
      <c r="J17" s="8" t="str">
        <f>IF(OUT!F15="", "", OUT!F15)</f>
        <v/>
      </c>
      <c r="K17" s="8">
        <f>IF(OUT!P15="", "", OUT!P15)</f>
        <v>72</v>
      </c>
      <c r="L17" s="8" t="str">
        <f>IF(OUT!AE15="", "", OUT!AE15)</f>
        <v/>
      </c>
      <c r="M17" s="8" t="str">
        <f>IF(OUT!AG15="", "", OUT!AG15)</f>
        <v>PAT</v>
      </c>
      <c r="N17" s="8" t="str">
        <f>IF(OUT!AQ15="", "", OUT!AQ15)</f>
        <v>CUT</v>
      </c>
      <c r="O17" s="8" t="str">
        <f>IF(OUT!BM15="", "", OUT!BM15)</f>
        <v>T4</v>
      </c>
      <c r="P17" s="9">
        <f>IF(PPG!F15="", "", PPG!F15)</f>
        <v>1.143</v>
      </c>
      <c r="Q17" s="10">
        <f>IF(PPG!G15="", "", PPG!G15)</f>
        <v>82.29</v>
      </c>
      <c r="R17" s="9">
        <f>IF(PPG!H15="", "", PPG!H15)</f>
        <v>1.0820000000000001</v>
      </c>
      <c r="S17" s="10">
        <f>IF(PPG!I15="", "", PPG!I15)</f>
        <v>77.900000000000006</v>
      </c>
      <c r="T17" s="9">
        <f>IF(PPG!J15="", "", PPG!J15)</f>
        <v>0.89800000000000002</v>
      </c>
      <c r="U17" s="10">
        <f>IF(PPG!K15="", "", PPG!K15)</f>
        <v>64.650000000000006</v>
      </c>
      <c r="V17" s="9">
        <f>IF(PPG!Q15="", "", PPG!Q15)</f>
        <v>1.0820000000000001</v>
      </c>
      <c r="W17" s="10">
        <f>IF(PPG!R15="", "", PPG!R15)</f>
        <v>77.900000000000006</v>
      </c>
      <c r="X17" s="9">
        <f>IF(PPG!S15="", "", PPG!S15)</f>
        <v>1.0820000000000001</v>
      </c>
      <c r="Y17" s="10">
        <f>IF(PPG!T15="", "", PPG!T15)</f>
        <v>77.900000000000006</v>
      </c>
      <c r="Z17" s="9">
        <f>IF(PPG!U15="", "", PPG!U15)</f>
        <v>0.89800000000000002</v>
      </c>
      <c r="AA17" s="10">
        <f>IF(PPG!V15="", "", PPG!V15)</f>
        <v>64.650000000000006</v>
      </c>
      <c r="AB17" s="37" t="str">
        <f t="shared" si="2"/>
        <v>0.00</v>
      </c>
    </row>
    <row r="18" spans="1:28">
      <c r="A18" s="8">
        <f>IF(OUT!C19="", "", OUT!C19)</f>
        <v>787</v>
      </c>
      <c r="B18" s="21">
        <f>IF(OUT!A19="", "", OUT!A19)</f>
        <v>85762</v>
      </c>
      <c r="C18" s="8" t="str">
        <f>IF(OUT!D19="", "", OUT!D19)</f>
        <v>O</v>
      </c>
      <c r="D18" s="30"/>
      <c r="E18" s="8" t="str">
        <f>IF(OUT!E19="", "", OUT!E19)</f>
        <v>72 TRAY</v>
      </c>
      <c r="F18" s="27" t="str">
        <f>IF(OUT!AE19="NEW", "✷", "")</f>
        <v/>
      </c>
      <c r="G18" s="11" t="str">
        <f>IF(OUT!B19="", "", OUT!B19)</f>
        <v>DAHLIA KARMA FOX PURPLE (WAS LILAC) (Pom Pom Lilac)</v>
      </c>
      <c r="H18" s="22">
        <f t="shared" si="0"/>
        <v>1.143</v>
      </c>
      <c r="I18" s="23">
        <f t="shared" si="1"/>
        <v>82.29</v>
      </c>
      <c r="J18" s="8" t="str">
        <f>IF(OUT!F19="", "", OUT!F19)</f>
        <v/>
      </c>
      <c r="K18" s="8">
        <f>IF(OUT!P19="", "", OUT!P19)</f>
        <v>72</v>
      </c>
      <c r="L18" s="8" t="str">
        <f>IF(OUT!AE19="", "", OUT!AE19)</f>
        <v/>
      </c>
      <c r="M18" s="8" t="str">
        <f>IF(OUT!AG19="", "", OUT!AG19)</f>
        <v>PAT</v>
      </c>
      <c r="N18" s="8" t="str">
        <f>IF(OUT!AQ19="", "", OUT!AQ19)</f>
        <v>CUT</v>
      </c>
      <c r="O18" s="8" t="str">
        <f>IF(OUT!BM19="", "", OUT!BM19)</f>
        <v>T4</v>
      </c>
      <c r="P18" s="9">
        <f>IF(PPG!F19="", "", PPG!F19)</f>
        <v>1.143</v>
      </c>
      <c r="Q18" s="10">
        <f>IF(PPG!G19="", "", PPG!G19)</f>
        <v>82.29</v>
      </c>
      <c r="R18" s="9">
        <f>IF(PPG!H19="", "", PPG!H19)</f>
        <v>1.0820000000000001</v>
      </c>
      <c r="S18" s="10">
        <f>IF(PPG!I19="", "", PPG!I19)</f>
        <v>77.900000000000006</v>
      </c>
      <c r="T18" s="9">
        <f>IF(PPG!J19="", "", PPG!J19)</f>
        <v>0.89800000000000002</v>
      </c>
      <c r="U18" s="10">
        <f>IF(PPG!K19="", "", PPG!K19)</f>
        <v>64.650000000000006</v>
      </c>
      <c r="V18" s="9">
        <f>IF(PPG!Q19="", "", PPG!Q19)</f>
        <v>1.0820000000000001</v>
      </c>
      <c r="W18" s="10">
        <f>IF(PPG!R19="", "", PPG!R19)</f>
        <v>77.900000000000006</v>
      </c>
      <c r="X18" s="9">
        <f>IF(PPG!S19="", "", PPG!S19)</f>
        <v>1.0820000000000001</v>
      </c>
      <c r="Y18" s="10">
        <f>IF(PPG!T19="", "", PPG!T19)</f>
        <v>77.900000000000006</v>
      </c>
      <c r="Z18" s="9">
        <f>IF(PPG!U19="", "", PPG!U19)</f>
        <v>0.89800000000000002</v>
      </c>
      <c r="AA18" s="10">
        <f>IF(PPG!V19="", "", PPG!V19)</f>
        <v>64.650000000000006</v>
      </c>
      <c r="AB18" s="37" t="str">
        <f t="shared" si="2"/>
        <v>0.00</v>
      </c>
    </row>
    <row r="19" spans="1:28">
      <c r="A19" s="8">
        <f>IF(OUT!C14="", "", OUT!C14)</f>
        <v>787</v>
      </c>
      <c r="B19" s="21">
        <f>IF(OUT!A14="", "", OUT!A14)</f>
        <v>84313</v>
      </c>
      <c r="C19" s="8" t="str">
        <f>IF(OUT!D14="", "", OUT!D14)</f>
        <v>O</v>
      </c>
      <c r="D19" s="30"/>
      <c r="E19" s="8" t="str">
        <f>IF(OUT!E14="", "", OUT!E14)</f>
        <v>72 TRAY</v>
      </c>
      <c r="F19" s="27" t="str">
        <f>IF(OUT!AE14="NEW", "✷", "")</f>
        <v/>
      </c>
      <c r="G19" s="11" t="str">
        <f>IF(OUT!B14="", "", OUT!B14)</f>
        <v>DAHLIA KARMA FOX RED (Pom Pom Red)</v>
      </c>
      <c r="H19" s="22">
        <f t="shared" si="0"/>
        <v>1.143</v>
      </c>
      <c r="I19" s="23">
        <f t="shared" si="1"/>
        <v>82.29</v>
      </c>
      <c r="J19" s="8" t="str">
        <f>IF(OUT!F14="", "", OUT!F14)</f>
        <v/>
      </c>
      <c r="K19" s="8">
        <f>IF(OUT!P14="", "", OUT!P14)</f>
        <v>72</v>
      </c>
      <c r="L19" s="8" t="str">
        <f>IF(OUT!AE14="", "", OUT!AE14)</f>
        <v/>
      </c>
      <c r="M19" s="8" t="str">
        <f>IF(OUT!AG14="", "", OUT!AG14)</f>
        <v>PAT</v>
      </c>
      <c r="N19" s="8" t="str">
        <f>IF(OUT!AQ14="", "", OUT!AQ14)</f>
        <v>CUT</v>
      </c>
      <c r="O19" s="8" t="str">
        <f>IF(OUT!BM14="", "", OUT!BM14)</f>
        <v>T4</v>
      </c>
      <c r="P19" s="9">
        <f>IF(PPG!F14="", "", PPG!F14)</f>
        <v>1.143</v>
      </c>
      <c r="Q19" s="10">
        <f>IF(PPG!G14="", "", PPG!G14)</f>
        <v>82.29</v>
      </c>
      <c r="R19" s="9">
        <f>IF(PPG!H14="", "", PPG!H14)</f>
        <v>1.0820000000000001</v>
      </c>
      <c r="S19" s="10">
        <f>IF(PPG!I14="", "", PPG!I14)</f>
        <v>77.900000000000006</v>
      </c>
      <c r="T19" s="9">
        <f>IF(PPG!J14="", "", PPG!J14)</f>
        <v>0.89800000000000002</v>
      </c>
      <c r="U19" s="10">
        <f>IF(PPG!K14="", "", PPG!K14)</f>
        <v>64.650000000000006</v>
      </c>
      <c r="V19" s="9">
        <f>IF(PPG!Q14="", "", PPG!Q14)</f>
        <v>1.0820000000000001</v>
      </c>
      <c r="W19" s="10">
        <f>IF(PPG!R14="", "", PPG!R14)</f>
        <v>77.900000000000006</v>
      </c>
      <c r="X19" s="9">
        <f>IF(PPG!S14="", "", PPG!S14)</f>
        <v>1.0820000000000001</v>
      </c>
      <c r="Y19" s="10">
        <f>IF(PPG!T14="", "", PPG!T14)</f>
        <v>77.900000000000006</v>
      </c>
      <c r="Z19" s="9">
        <f>IF(PPG!U14="", "", PPG!U14)</f>
        <v>0.89800000000000002</v>
      </c>
      <c r="AA19" s="10">
        <f>IF(PPG!V14="", "", PPG!V14)</f>
        <v>64.650000000000006</v>
      </c>
      <c r="AB19" s="37" t="str">
        <f t="shared" si="2"/>
        <v>0.00</v>
      </c>
    </row>
    <row r="20" spans="1:28">
      <c r="A20" s="8">
        <f>IF(OUT!C17="", "", OUT!C17)</f>
        <v>787</v>
      </c>
      <c r="B20" s="21">
        <f>IF(OUT!A17="", "", OUT!A17)</f>
        <v>84316</v>
      </c>
      <c r="C20" s="8" t="str">
        <f>IF(OUT!D17="", "", OUT!D17)</f>
        <v>O</v>
      </c>
      <c r="D20" s="30"/>
      <c r="E20" s="8" t="str">
        <f>IF(OUT!E17="", "", OUT!E17)</f>
        <v>72 TRAY</v>
      </c>
      <c r="F20" s="27" t="str">
        <f>IF(OUT!AE17="NEW", "✷", "")</f>
        <v/>
      </c>
      <c r="G20" s="11" t="str">
        <f>IF(OUT!B17="", "", OUT!B17)</f>
        <v>DAHLIA KARMA GOLD  (GOLDIE) (Golden Yellow)</v>
      </c>
      <c r="H20" s="22">
        <f t="shared" si="0"/>
        <v>1.143</v>
      </c>
      <c r="I20" s="23">
        <f t="shared" si="1"/>
        <v>82.29</v>
      </c>
      <c r="J20" s="8" t="str">
        <f>IF(OUT!F17="", "", OUT!F17)</f>
        <v/>
      </c>
      <c r="K20" s="8">
        <f>IF(OUT!P17="", "", OUT!P17)</f>
        <v>72</v>
      </c>
      <c r="L20" s="8" t="str">
        <f>IF(OUT!AE17="", "", OUT!AE17)</f>
        <v/>
      </c>
      <c r="M20" s="8" t="str">
        <f>IF(OUT!AG17="", "", OUT!AG17)</f>
        <v>PAT</v>
      </c>
      <c r="N20" s="8" t="str">
        <f>IF(OUT!AQ17="", "", OUT!AQ17)</f>
        <v>CUT</v>
      </c>
      <c r="O20" s="8" t="str">
        <f>IF(OUT!BM17="", "", OUT!BM17)</f>
        <v>T4</v>
      </c>
      <c r="P20" s="9">
        <f>IF(PPG!F17="", "", PPG!F17)</f>
        <v>1.143</v>
      </c>
      <c r="Q20" s="10">
        <f>IF(PPG!G17="", "", PPG!G17)</f>
        <v>82.29</v>
      </c>
      <c r="R20" s="9">
        <f>IF(PPG!H17="", "", PPG!H17)</f>
        <v>1.0820000000000001</v>
      </c>
      <c r="S20" s="10">
        <f>IF(PPG!I17="", "", PPG!I17)</f>
        <v>77.900000000000006</v>
      </c>
      <c r="T20" s="9">
        <f>IF(PPG!J17="", "", PPG!J17)</f>
        <v>0.89800000000000002</v>
      </c>
      <c r="U20" s="10">
        <f>IF(PPG!K17="", "", PPG!K17)</f>
        <v>64.650000000000006</v>
      </c>
      <c r="V20" s="9">
        <f>IF(PPG!Q17="", "", PPG!Q17)</f>
        <v>1.0820000000000001</v>
      </c>
      <c r="W20" s="10">
        <f>IF(PPG!R17="", "", PPG!R17)</f>
        <v>77.900000000000006</v>
      </c>
      <c r="X20" s="9">
        <f>IF(PPG!S17="", "", PPG!S17)</f>
        <v>1.0820000000000001</v>
      </c>
      <c r="Y20" s="10">
        <f>IF(PPG!T17="", "", PPG!T17)</f>
        <v>77.900000000000006</v>
      </c>
      <c r="Z20" s="9">
        <f>IF(PPG!U17="", "", PPG!U17)</f>
        <v>0.89800000000000002</v>
      </c>
      <c r="AA20" s="10">
        <f>IF(PPG!V17="", "", PPG!V17)</f>
        <v>64.650000000000006</v>
      </c>
      <c r="AB20" s="37" t="str">
        <f t="shared" si="2"/>
        <v>0.00</v>
      </c>
    </row>
    <row r="21" spans="1:28">
      <c r="A21" s="8">
        <f>IF(OUT!C9="", "", OUT!C9)</f>
        <v>787</v>
      </c>
      <c r="B21" s="21">
        <f>IF(OUT!A9="", "", OUT!A9)</f>
        <v>71453</v>
      </c>
      <c r="C21" s="8" t="str">
        <f>IF(OUT!D9="", "", OUT!D9)</f>
        <v>O</v>
      </c>
      <c r="D21" s="30"/>
      <c r="E21" s="8" t="str">
        <f>IF(OUT!E9="", "", OUT!E9)</f>
        <v>72 TRAY</v>
      </c>
      <c r="F21" s="27" t="str">
        <f>IF(OUT!AE9="NEW", "✷", "")</f>
        <v/>
      </c>
      <c r="G21" s="11" t="str">
        <f>IF(OUT!B9="", "", OUT!B9)</f>
        <v>DAHLIA KARMA IRENE (Brilliant Orange-Red)</v>
      </c>
      <c r="H21" s="22">
        <f t="shared" si="0"/>
        <v>1.143</v>
      </c>
      <c r="I21" s="23">
        <f t="shared" si="1"/>
        <v>82.29</v>
      </c>
      <c r="J21" s="8" t="str">
        <f>IF(OUT!F9="", "", OUT!F9)</f>
        <v/>
      </c>
      <c r="K21" s="8">
        <f>IF(OUT!P9="", "", OUT!P9)</f>
        <v>72</v>
      </c>
      <c r="L21" s="8" t="str">
        <f>IF(OUT!AE9="", "", OUT!AE9)</f>
        <v/>
      </c>
      <c r="M21" s="8" t="str">
        <f>IF(OUT!AG9="", "", OUT!AG9)</f>
        <v>PAT</v>
      </c>
      <c r="N21" s="8" t="str">
        <f>IF(OUT!AQ9="", "", OUT!AQ9)</f>
        <v>CUT</v>
      </c>
      <c r="O21" s="8" t="str">
        <f>IF(OUT!BM9="", "", OUT!BM9)</f>
        <v>T4</v>
      </c>
      <c r="P21" s="9">
        <f>IF(PPG!F9="", "", PPG!F9)</f>
        <v>1.143</v>
      </c>
      <c r="Q21" s="10">
        <f>IF(PPG!G9="", "", PPG!G9)</f>
        <v>82.29</v>
      </c>
      <c r="R21" s="9">
        <f>IF(PPG!H9="", "", PPG!H9)</f>
        <v>1.0820000000000001</v>
      </c>
      <c r="S21" s="10">
        <f>IF(PPG!I9="", "", PPG!I9)</f>
        <v>77.900000000000006</v>
      </c>
      <c r="T21" s="9">
        <f>IF(PPG!J9="", "", PPG!J9)</f>
        <v>0.89800000000000002</v>
      </c>
      <c r="U21" s="10">
        <f>IF(PPG!K9="", "", PPG!K9)</f>
        <v>64.650000000000006</v>
      </c>
      <c r="V21" s="9">
        <f>IF(PPG!Q9="", "", PPG!Q9)</f>
        <v>1.0820000000000001</v>
      </c>
      <c r="W21" s="10">
        <f>IF(PPG!R9="", "", PPG!R9)</f>
        <v>77.900000000000006</v>
      </c>
      <c r="X21" s="9">
        <f>IF(PPG!S9="", "", PPG!S9)</f>
        <v>1.0820000000000001</v>
      </c>
      <c r="Y21" s="10">
        <f>IF(PPG!T9="", "", PPG!T9)</f>
        <v>77.900000000000006</v>
      </c>
      <c r="Z21" s="9">
        <f>IF(PPG!U9="", "", PPG!U9)</f>
        <v>0.89800000000000002</v>
      </c>
      <c r="AA21" s="10">
        <f>IF(PPG!V9="", "", PPG!V9)</f>
        <v>64.650000000000006</v>
      </c>
      <c r="AB21" s="37" t="str">
        <f t="shared" si="2"/>
        <v>0.00</v>
      </c>
    </row>
    <row r="22" spans="1:28">
      <c r="A22" s="8">
        <f>IF(OUT!C6="", "", OUT!C6)</f>
        <v>787</v>
      </c>
      <c r="B22" s="21">
        <f>IF(OUT!A6="", "", OUT!A6)</f>
        <v>61403</v>
      </c>
      <c r="C22" s="8" t="str">
        <f>IF(OUT!D6="", "", OUT!D6)</f>
        <v>O</v>
      </c>
      <c r="D22" s="30"/>
      <c r="E22" s="8" t="str">
        <f>IF(OUT!E6="", "", OUT!E6)</f>
        <v>72 TRAY</v>
      </c>
      <c r="F22" s="27" t="str">
        <f>IF(OUT!AE6="NEW", "✷", "")</f>
        <v/>
      </c>
      <c r="G22" s="11" t="str">
        <f>IF(OUT!B6="", "", OUT!B6)</f>
        <v>DAHLIA KARMA LAGOON (Amethyst Blue)</v>
      </c>
      <c r="H22" s="22">
        <f t="shared" si="0"/>
        <v>1.143</v>
      </c>
      <c r="I22" s="23">
        <f t="shared" si="1"/>
        <v>82.29</v>
      </c>
      <c r="J22" s="8" t="str">
        <f>IF(OUT!F6="", "", OUT!F6)</f>
        <v/>
      </c>
      <c r="K22" s="8">
        <f>IF(OUT!P6="", "", OUT!P6)</f>
        <v>72</v>
      </c>
      <c r="L22" s="8" t="str">
        <f>IF(OUT!AE6="", "", OUT!AE6)</f>
        <v/>
      </c>
      <c r="M22" s="8" t="str">
        <f>IF(OUT!AG6="", "", OUT!AG6)</f>
        <v>PAT</v>
      </c>
      <c r="N22" s="8" t="str">
        <f>IF(OUT!AQ6="", "", OUT!AQ6)</f>
        <v>CUT</v>
      </c>
      <c r="O22" s="8" t="str">
        <f>IF(OUT!BM6="", "", OUT!BM6)</f>
        <v>T4</v>
      </c>
      <c r="P22" s="9">
        <f>IF(PPG!F6="", "", PPG!F6)</f>
        <v>1.143</v>
      </c>
      <c r="Q22" s="10">
        <f>IF(PPG!G6="", "", PPG!G6)</f>
        <v>82.29</v>
      </c>
      <c r="R22" s="9">
        <f>IF(PPG!H6="", "", PPG!H6)</f>
        <v>1.0820000000000001</v>
      </c>
      <c r="S22" s="10">
        <f>IF(PPG!I6="", "", PPG!I6)</f>
        <v>77.900000000000006</v>
      </c>
      <c r="T22" s="9">
        <f>IF(PPG!J6="", "", PPG!J6)</f>
        <v>0.89800000000000002</v>
      </c>
      <c r="U22" s="10">
        <f>IF(PPG!K6="", "", PPG!K6)</f>
        <v>64.650000000000006</v>
      </c>
      <c r="V22" s="9">
        <f>IF(PPG!Q6="", "", PPG!Q6)</f>
        <v>1.0820000000000001</v>
      </c>
      <c r="W22" s="10">
        <f>IF(PPG!R6="", "", PPG!R6)</f>
        <v>77.900000000000006</v>
      </c>
      <c r="X22" s="9">
        <f>IF(PPG!S6="", "", PPG!S6)</f>
        <v>1.0820000000000001</v>
      </c>
      <c r="Y22" s="10">
        <f>IF(PPG!T6="", "", PPG!T6)</f>
        <v>77.900000000000006</v>
      </c>
      <c r="Z22" s="9">
        <f>IF(PPG!U6="", "", PPG!U6)</f>
        <v>0.89800000000000002</v>
      </c>
      <c r="AA22" s="10">
        <f>IF(PPG!V6="", "", PPG!V6)</f>
        <v>64.650000000000006</v>
      </c>
      <c r="AB22" s="37" t="str">
        <f t="shared" si="2"/>
        <v>0.00</v>
      </c>
    </row>
    <row r="23" spans="1:28">
      <c r="A23" s="8">
        <f>IF(OUT!C23="", "", OUT!C23)</f>
        <v>787</v>
      </c>
      <c r="B23" s="21">
        <f>IF(OUT!A23="", "", OUT!A23)</f>
        <v>92421</v>
      </c>
      <c r="C23" s="8" t="str">
        <f>IF(OUT!D23="", "", OUT!D23)</f>
        <v>O</v>
      </c>
      <c r="D23" s="30"/>
      <c r="E23" s="8" t="str">
        <f>IF(OUT!E23="", "", OUT!E23)</f>
        <v>72 TRAY</v>
      </c>
      <c r="F23" s="27" t="str">
        <f>IF(OUT!AE23="NEW", "✷", "")</f>
        <v/>
      </c>
      <c r="G23" s="11" t="str">
        <f>IF(OUT!B23="", "", OUT!B23)</f>
        <v>DAHLIA KARMA MOON GLOW (White w/ Soft Yellow Center)</v>
      </c>
      <c r="H23" s="22">
        <f t="shared" si="0"/>
        <v>1.143</v>
      </c>
      <c r="I23" s="23">
        <f t="shared" si="1"/>
        <v>82.29</v>
      </c>
      <c r="J23" s="8" t="str">
        <f>IF(OUT!F23="", "", OUT!F23)</f>
        <v/>
      </c>
      <c r="K23" s="8">
        <f>IF(OUT!P23="", "", OUT!P23)</f>
        <v>72</v>
      </c>
      <c r="L23" s="8" t="str">
        <f>IF(OUT!AE23="", "", OUT!AE23)</f>
        <v/>
      </c>
      <c r="M23" s="8" t="str">
        <f>IF(OUT!AG23="", "", OUT!AG23)</f>
        <v>PAT</v>
      </c>
      <c r="N23" s="8" t="str">
        <f>IF(OUT!AQ23="", "", OUT!AQ23)</f>
        <v>CUT</v>
      </c>
      <c r="O23" s="8" t="str">
        <f>IF(OUT!BM23="", "", OUT!BM23)</f>
        <v>T4</v>
      </c>
      <c r="P23" s="9">
        <f>IF(PPG!F23="", "", PPG!F23)</f>
        <v>1.143</v>
      </c>
      <c r="Q23" s="10">
        <f>IF(PPG!G23="", "", PPG!G23)</f>
        <v>82.29</v>
      </c>
      <c r="R23" s="9">
        <f>IF(PPG!H23="", "", PPG!H23)</f>
        <v>1.0820000000000001</v>
      </c>
      <c r="S23" s="10">
        <f>IF(PPG!I23="", "", PPG!I23)</f>
        <v>77.900000000000006</v>
      </c>
      <c r="T23" s="9">
        <f>IF(PPG!J23="", "", PPG!J23)</f>
        <v>0.89800000000000002</v>
      </c>
      <c r="U23" s="10">
        <f>IF(PPG!K23="", "", PPG!K23)</f>
        <v>64.650000000000006</v>
      </c>
      <c r="V23" s="9">
        <f>IF(PPG!Q23="", "", PPG!Q23)</f>
        <v>1.0820000000000001</v>
      </c>
      <c r="W23" s="10">
        <f>IF(PPG!R23="", "", PPG!R23)</f>
        <v>77.900000000000006</v>
      </c>
      <c r="X23" s="9">
        <f>IF(PPG!S23="", "", PPG!S23)</f>
        <v>1.0820000000000001</v>
      </c>
      <c r="Y23" s="10">
        <f>IF(PPG!T23="", "", PPG!T23)</f>
        <v>77.900000000000006</v>
      </c>
      <c r="Z23" s="9">
        <f>IF(PPG!U23="", "", PPG!U23)</f>
        <v>0.89800000000000002</v>
      </c>
      <c r="AA23" s="10">
        <f>IF(PPG!V23="", "", PPG!V23)</f>
        <v>64.650000000000006</v>
      </c>
      <c r="AB23" s="37" t="str">
        <f t="shared" si="2"/>
        <v>0.00</v>
      </c>
    </row>
    <row r="24" spans="1:28">
      <c r="A24" s="8">
        <f>IF(OUT!C21="", "", OUT!C21)</f>
        <v>787</v>
      </c>
      <c r="B24" s="21">
        <f>IF(OUT!A21="", "", OUT!A21)</f>
        <v>88628</v>
      </c>
      <c r="C24" s="8" t="str">
        <f>IF(OUT!D21="", "", OUT!D21)</f>
        <v>O</v>
      </c>
      <c r="D24" s="30"/>
      <c r="E24" s="8" t="str">
        <f>IF(OUT!E21="", "", OUT!E21)</f>
        <v>72 TRAY</v>
      </c>
      <c r="F24" s="27" t="str">
        <f>IF(OUT!AE21="NEW", "✷", "")</f>
        <v/>
      </c>
      <c r="G24" s="11" t="str">
        <f>IF(OUT!B21="", "", OUT!B21)</f>
        <v>DAHLIA KARMA MOON LADY (Yellow)</v>
      </c>
      <c r="H24" s="22">
        <f t="shared" si="0"/>
        <v>1.143</v>
      </c>
      <c r="I24" s="23">
        <f t="shared" si="1"/>
        <v>82.29</v>
      </c>
      <c r="J24" s="8" t="str">
        <f>IF(OUT!F21="", "", OUT!F21)</f>
        <v/>
      </c>
      <c r="K24" s="8">
        <f>IF(OUT!P21="", "", OUT!P21)</f>
        <v>72</v>
      </c>
      <c r="L24" s="8" t="str">
        <f>IF(OUT!AE21="", "", OUT!AE21)</f>
        <v/>
      </c>
      <c r="M24" s="8" t="str">
        <f>IF(OUT!AG21="", "", OUT!AG21)</f>
        <v>PAT</v>
      </c>
      <c r="N24" s="8" t="str">
        <f>IF(OUT!AQ21="", "", OUT!AQ21)</f>
        <v>CUT</v>
      </c>
      <c r="O24" s="8" t="str">
        <f>IF(OUT!BM21="", "", OUT!BM21)</f>
        <v>T4</v>
      </c>
      <c r="P24" s="9">
        <f>IF(PPG!F21="", "", PPG!F21)</f>
        <v>1.143</v>
      </c>
      <c r="Q24" s="10">
        <f>IF(PPG!G21="", "", PPG!G21)</f>
        <v>82.29</v>
      </c>
      <c r="R24" s="9">
        <f>IF(PPG!H21="", "", PPG!H21)</f>
        <v>1.0820000000000001</v>
      </c>
      <c r="S24" s="10">
        <f>IF(PPG!I21="", "", PPG!I21)</f>
        <v>77.900000000000006</v>
      </c>
      <c r="T24" s="9">
        <f>IF(PPG!J21="", "", PPG!J21)</f>
        <v>0.89800000000000002</v>
      </c>
      <c r="U24" s="10">
        <f>IF(PPG!K21="", "", PPG!K21)</f>
        <v>64.650000000000006</v>
      </c>
      <c r="V24" s="9">
        <f>IF(PPG!Q21="", "", PPG!Q21)</f>
        <v>1.0820000000000001</v>
      </c>
      <c r="W24" s="10">
        <f>IF(PPG!R21="", "", PPG!R21)</f>
        <v>77.900000000000006</v>
      </c>
      <c r="X24" s="9">
        <f>IF(PPG!S21="", "", PPG!S21)</f>
        <v>1.0820000000000001</v>
      </c>
      <c r="Y24" s="10">
        <f>IF(PPG!T21="", "", PPG!T21)</f>
        <v>77.900000000000006</v>
      </c>
      <c r="Z24" s="9">
        <f>IF(PPG!U21="", "", PPG!U21)</f>
        <v>0.89800000000000002</v>
      </c>
      <c r="AA24" s="10">
        <f>IF(PPG!V21="", "", PPG!V21)</f>
        <v>64.650000000000006</v>
      </c>
      <c r="AB24" s="37" t="str">
        <f t="shared" si="2"/>
        <v>0.00</v>
      </c>
    </row>
    <row r="25" spans="1:28">
      <c r="A25" s="8">
        <f>IF(OUT!C3="", "", OUT!C3)</f>
        <v>787</v>
      </c>
      <c r="B25" s="21">
        <f>IF(OUT!A3="", "", OUT!A3)</f>
        <v>60875</v>
      </c>
      <c r="C25" s="8" t="str">
        <f>IF(OUT!D3="", "", OUT!D3)</f>
        <v>O</v>
      </c>
      <c r="D25" s="30"/>
      <c r="E25" s="8" t="str">
        <f>IF(OUT!E3="", "", OUT!E3)</f>
        <v>72 TRAY</v>
      </c>
      <c r="F25" s="27" t="str">
        <f>IF(OUT!AE3="NEW", "✷", "")</f>
        <v/>
      </c>
      <c r="G25" s="11" t="str">
        <f>IF(OUT!B3="", "", OUT!B3)</f>
        <v>DAHLIA KARMA NAOMI (Dark Red)</v>
      </c>
      <c r="H25" s="22">
        <f t="shared" si="0"/>
        <v>1.143</v>
      </c>
      <c r="I25" s="23">
        <f t="shared" si="1"/>
        <v>82.29</v>
      </c>
      <c r="J25" s="8" t="str">
        <f>IF(OUT!F3="", "", OUT!F3)</f>
        <v/>
      </c>
      <c r="K25" s="8">
        <f>IF(OUT!P3="", "", OUT!P3)</f>
        <v>72</v>
      </c>
      <c r="L25" s="8" t="str">
        <f>IF(OUT!AE3="", "", OUT!AE3)</f>
        <v/>
      </c>
      <c r="M25" s="8" t="str">
        <f>IF(OUT!AG3="", "", OUT!AG3)</f>
        <v>PAT</v>
      </c>
      <c r="N25" s="8" t="str">
        <f>IF(OUT!AQ3="", "", OUT!AQ3)</f>
        <v>CUT</v>
      </c>
      <c r="O25" s="8" t="str">
        <f>IF(OUT!BM3="", "", OUT!BM3)</f>
        <v>T4</v>
      </c>
      <c r="P25" s="9">
        <f>IF(PPG!F3="", "", PPG!F3)</f>
        <v>1.143</v>
      </c>
      <c r="Q25" s="10">
        <f>IF(PPG!G3="", "", PPG!G3)</f>
        <v>82.29</v>
      </c>
      <c r="R25" s="9">
        <f>IF(PPG!H3="", "", PPG!H3)</f>
        <v>1.0820000000000001</v>
      </c>
      <c r="S25" s="10">
        <f>IF(PPG!I3="", "", PPG!I3)</f>
        <v>77.900000000000006</v>
      </c>
      <c r="T25" s="9">
        <f>IF(PPG!J3="", "", PPG!J3)</f>
        <v>0.89800000000000002</v>
      </c>
      <c r="U25" s="10">
        <f>IF(PPG!K3="", "", PPG!K3)</f>
        <v>64.650000000000006</v>
      </c>
      <c r="V25" s="9">
        <f>IF(PPG!Q3="", "", PPG!Q3)</f>
        <v>1.0820000000000001</v>
      </c>
      <c r="W25" s="10">
        <f>IF(PPG!R3="", "", PPG!R3)</f>
        <v>77.900000000000006</v>
      </c>
      <c r="X25" s="9">
        <f>IF(PPG!S3="", "", PPG!S3)</f>
        <v>1.0820000000000001</v>
      </c>
      <c r="Y25" s="10">
        <f>IF(PPG!T3="", "", PPG!T3)</f>
        <v>77.900000000000006</v>
      </c>
      <c r="Z25" s="9">
        <f>IF(PPG!U3="", "", PPG!U3)</f>
        <v>0.89800000000000002</v>
      </c>
      <c r="AA25" s="10">
        <f>IF(PPG!V3="", "", PPG!V3)</f>
        <v>64.650000000000006</v>
      </c>
      <c r="AB25" s="37" t="str">
        <f t="shared" si="2"/>
        <v>0.00</v>
      </c>
    </row>
    <row r="26" spans="1:28">
      <c r="A26" s="8">
        <f>IF(OUT!C8="", "", OUT!C8)</f>
        <v>787</v>
      </c>
      <c r="B26" s="21">
        <f>IF(OUT!A8="", "", OUT!A8)</f>
        <v>69659</v>
      </c>
      <c r="C26" s="8" t="str">
        <f>IF(OUT!D8="", "", OUT!D8)</f>
        <v>O</v>
      </c>
      <c r="D26" s="30"/>
      <c r="E26" s="8" t="str">
        <f>IF(OUT!E8="", "", OUT!E8)</f>
        <v>72 TRAY</v>
      </c>
      <c r="F26" s="27" t="str">
        <f>IF(OUT!AE8="NEW", "✷", "")</f>
        <v/>
      </c>
      <c r="G26" s="11" t="str">
        <f>IF(OUT!B8="", "", OUT!B8)</f>
        <v>DAHLIA KARMA PROSPERO (Blended Pink)</v>
      </c>
      <c r="H26" s="22">
        <f t="shared" si="0"/>
        <v>1.143</v>
      </c>
      <c r="I26" s="23">
        <f t="shared" si="1"/>
        <v>82.29</v>
      </c>
      <c r="J26" s="8" t="str">
        <f>IF(OUT!F8="", "", OUT!F8)</f>
        <v/>
      </c>
      <c r="K26" s="8">
        <f>IF(OUT!P8="", "", OUT!P8)</f>
        <v>72</v>
      </c>
      <c r="L26" s="8" t="str">
        <f>IF(OUT!AE8="", "", OUT!AE8)</f>
        <v/>
      </c>
      <c r="M26" s="8" t="str">
        <f>IF(OUT!AG8="", "", OUT!AG8)</f>
        <v>PAT</v>
      </c>
      <c r="N26" s="8" t="str">
        <f>IF(OUT!AQ8="", "", OUT!AQ8)</f>
        <v>CUT</v>
      </c>
      <c r="O26" s="8" t="str">
        <f>IF(OUT!BM8="", "", OUT!BM8)</f>
        <v>T4</v>
      </c>
      <c r="P26" s="9">
        <f>IF(PPG!F8="", "", PPG!F8)</f>
        <v>1.143</v>
      </c>
      <c r="Q26" s="10">
        <f>IF(PPG!G8="", "", PPG!G8)</f>
        <v>82.29</v>
      </c>
      <c r="R26" s="9">
        <f>IF(PPG!H8="", "", PPG!H8)</f>
        <v>1.0820000000000001</v>
      </c>
      <c r="S26" s="10">
        <f>IF(PPG!I8="", "", PPG!I8)</f>
        <v>77.900000000000006</v>
      </c>
      <c r="T26" s="9">
        <f>IF(PPG!J8="", "", PPG!J8)</f>
        <v>0.89800000000000002</v>
      </c>
      <c r="U26" s="10">
        <f>IF(PPG!K8="", "", PPG!K8)</f>
        <v>64.650000000000006</v>
      </c>
      <c r="V26" s="9">
        <f>IF(PPG!Q8="", "", PPG!Q8)</f>
        <v>1.0820000000000001</v>
      </c>
      <c r="W26" s="10">
        <f>IF(PPG!R8="", "", PPG!R8)</f>
        <v>77.900000000000006</v>
      </c>
      <c r="X26" s="9">
        <f>IF(PPG!S8="", "", PPG!S8)</f>
        <v>1.0820000000000001</v>
      </c>
      <c r="Y26" s="10">
        <f>IF(PPG!T8="", "", PPG!T8)</f>
        <v>77.900000000000006</v>
      </c>
      <c r="Z26" s="9">
        <f>IF(PPG!U8="", "", PPG!U8)</f>
        <v>0.89800000000000002</v>
      </c>
      <c r="AA26" s="10">
        <f>IF(PPG!V8="", "", PPG!V8)</f>
        <v>64.650000000000006</v>
      </c>
      <c r="AB26" s="37" t="str">
        <f t="shared" si="2"/>
        <v>0.00</v>
      </c>
    </row>
    <row r="27" spans="1:28">
      <c r="A27" s="8">
        <f>IF(OUT!C24="", "", OUT!C24)</f>
        <v>787</v>
      </c>
      <c r="B27" s="21">
        <f>IF(OUT!A24="", "", OUT!A24)</f>
        <v>92423</v>
      </c>
      <c r="C27" s="8" t="str">
        <f>IF(OUT!D24="", "", OUT!D24)</f>
        <v>O</v>
      </c>
      <c r="D27" s="30"/>
      <c r="E27" s="8" t="str">
        <f>IF(OUT!E24="", "", OUT!E24)</f>
        <v>72 TRAY</v>
      </c>
      <c r="F27" s="27" t="str">
        <f>IF(OUT!AE24="NEW", "✷", "")</f>
        <v/>
      </c>
      <c r="G27" s="11" t="str">
        <f>IF(OUT!B24="", "", OUT!B24)</f>
        <v>DAHLIA KARMA ROSE (Rose)</v>
      </c>
      <c r="H27" s="22">
        <f t="shared" si="0"/>
        <v>1.143</v>
      </c>
      <c r="I27" s="23">
        <f t="shared" si="1"/>
        <v>82.29</v>
      </c>
      <c r="J27" s="8" t="str">
        <f>IF(OUT!F24="", "", OUT!F24)</f>
        <v/>
      </c>
      <c r="K27" s="8">
        <f>IF(OUT!P24="", "", OUT!P24)</f>
        <v>72</v>
      </c>
      <c r="L27" s="8" t="str">
        <f>IF(OUT!AE24="", "", OUT!AE24)</f>
        <v/>
      </c>
      <c r="M27" s="8" t="str">
        <f>IF(OUT!AG24="", "", OUT!AG24)</f>
        <v>PAT</v>
      </c>
      <c r="N27" s="8" t="str">
        <f>IF(OUT!AQ24="", "", OUT!AQ24)</f>
        <v>CUT</v>
      </c>
      <c r="O27" s="8" t="str">
        <f>IF(OUT!BM24="", "", OUT!BM24)</f>
        <v>T4</v>
      </c>
      <c r="P27" s="9">
        <f>IF(PPG!F24="", "", PPG!F24)</f>
        <v>1.143</v>
      </c>
      <c r="Q27" s="10">
        <f>IF(PPG!G24="", "", PPG!G24)</f>
        <v>82.29</v>
      </c>
      <c r="R27" s="9">
        <f>IF(PPG!H24="", "", PPG!H24)</f>
        <v>1.0820000000000001</v>
      </c>
      <c r="S27" s="10">
        <f>IF(PPG!I24="", "", PPG!I24)</f>
        <v>77.900000000000006</v>
      </c>
      <c r="T27" s="9">
        <f>IF(PPG!J24="", "", PPG!J24)</f>
        <v>0.89800000000000002</v>
      </c>
      <c r="U27" s="10">
        <f>IF(PPG!K24="", "", PPG!K24)</f>
        <v>64.650000000000006</v>
      </c>
      <c r="V27" s="9">
        <f>IF(PPG!Q24="", "", PPG!Q24)</f>
        <v>1.0820000000000001</v>
      </c>
      <c r="W27" s="10">
        <f>IF(PPG!R24="", "", PPG!R24)</f>
        <v>77.900000000000006</v>
      </c>
      <c r="X27" s="9">
        <f>IF(PPG!S24="", "", PPG!S24)</f>
        <v>1.0820000000000001</v>
      </c>
      <c r="Y27" s="10">
        <f>IF(PPG!T24="", "", PPG!T24)</f>
        <v>77.900000000000006</v>
      </c>
      <c r="Z27" s="9">
        <f>IF(PPG!U24="", "", PPG!U24)</f>
        <v>0.89800000000000002</v>
      </c>
      <c r="AA27" s="10">
        <f>IF(PPG!V24="", "", PPG!V24)</f>
        <v>64.650000000000006</v>
      </c>
      <c r="AB27" s="37" t="str">
        <f t="shared" si="2"/>
        <v>0.00</v>
      </c>
    </row>
    <row r="28" spans="1:28">
      <c r="A28" s="8">
        <f>IF(OUT!C4="", "", OUT!C4)</f>
        <v>787</v>
      </c>
      <c r="B28" s="21">
        <f>IF(OUT!A4="", "", OUT!A4)</f>
        <v>60876</v>
      </c>
      <c r="C28" s="8" t="str">
        <f>IF(OUT!D4="", "", OUT!D4)</f>
        <v>O</v>
      </c>
      <c r="D28" s="30"/>
      <c r="E28" s="8" t="str">
        <f>IF(OUT!E4="", "", OUT!E4)</f>
        <v>72 TRAY</v>
      </c>
      <c r="F28" s="27" t="str">
        <f>IF(OUT!AE4="NEW", "✷", "")</f>
        <v/>
      </c>
      <c r="G28" s="11" t="str">
        <f>IF(OUT!B4="", "", OUT!B4)</f>
        <v>DAHLIA KARMA SANGRIA (Pink w/Yellow Base)</v>
      </c>
      <c r="H28" s="22">
        <f t="shared" si="0"/>
        <v>1.143</v>
      </c>
      <c r="I28" s="23">
        <f t="shared" si="1"/>
        <v>82.29</v>
      </c>
      <c r="J28" s="8" t="str">
        <f>IF(OUT!F4="", "", OUT!F4)</f>
        <v/>
      </c>
      <c r="K28" s="8">
        <f>IF(OUT!P4="", "", OUT!P4)</f>
        <v>72</v>
      </c>
      <c r="L28" s="8" t="str">
        <f>IF(OUT!AE4="", "", OUT!AE4)</f>
        <v/>
      </c>
      <c r="M28" s="8" t="str">
        <f>IF(OUT!AG4="", "", OUT!AG4)</f>
        <v>PAT</v>
      </c>
      <c r="N28" s="8" t="str">
        <f>IF(OUT!AQ4="", "", OUT!AQ4)</f>
        <v>CUT</v>
      </c>
      <c r="O28" s="8" t="str">
        <f>IF(OUT!BM4="", "", OUT!BM4)</f>
        <v>T4</v>
      </c>
      <c r="P28" s="9">
        <f>IF(PPG!F4="", "", PPG!F4)</f>
        <v>1.143</v>
      </c>
      <c r="Q28" s="10">
        <f>IF(PPG!G4="", "", PPG!G4)</f>
        <v>82.29</v>
      </c>
      <c r="R28" s="9">
        <f>IF(PPG!H4="", "", PPG!H4)</f>
        <v>1.0820000000000001</v>
      </c>
      <c r="S28" s="10">
        <f>IF(PPG!I4="", "", PPG!I4)</f>
        <v>77.900000000000006</v>
      </c>
      <c r="T28" s="9">
        <f>IF(PPG!J4="", "", PPG!J4)</f>
        <v>0.89800000000000002</v>
      </c>
      <c r="U28" s="10">
        <f>IF(PPG!K4="", "", PPG!K4)</f>
        <v>64.650000000000006</v>
      </c>
      <c r="V28" s="9">
        <f>IF(PPG!Q4="", "", PPG!Q4)</f>
        <v>1.0820000000000001</v>
      </c>
      <c r="W28" s="10">
        <f>IF(PPG!R4="", "", PPG!R4)</f>
        <v>77.900000000000006</v>
      </c>
      <c r="X28" s="9">
        <f>IF(PPG!S4="", "", PPG!S4)</f>
        <v>1.0820000000000001</v>
      </c>
      <c r="Y28" s="10">
        <f>IF(PPG!T4="", "", PPG!T4)</f>
        <v>77.900000000000006</v>
      </c>
      <c r="Z28" s="9">
        <f>IF(PPG!U4="", "", PPG!U4)</f>
        <v>0.89800000000000002</v>
      </c>
      <c r="AA28" s="10">
        <f>IF(PPG!V4="", "", PPG!V4)</f>
        <v>64.650000000000006</v>
      </c>
      <c r="AB28" s="37" t="str">
        <f t="shared" si="2"/>
        <v>0.00</v>
      </c>
    </row>
    <row r="29" spans="1:28">
      <c r="A29" s="8">
        <f>IF(OUT!C5="", "", OUT!C5)</f>
        <v>787</v>
      </c>
      <c r="B29" s="21">
        <f>IF(OUT!A5="", "", OUT!A5)</f>
        <v>60877</v>
      </c>
      <c r="C29" s="8" t="str">
        <f>IF(OUT!D5="", "", OUT!D5)</f>
        <v>O</v>
      </c>
      <c r="D29" s="30"/>
      <c r="E29" s="8" t="str">
        <f>IF(OUT!E5="", "", OUT!E5)</f>
        <v>72 TRAY</v>
      </c>
      <c r="F29" s="27" t="str">
        <f>IF(OUT!AE5="NEW", "✷", "")</f>
        <v/>
      </c>
      <c r="G29" s="11" t="str">
        <f>IF(OUT!B5="", "", OUT!B5)</f>
        <v>DAHLIA KARMA SERENA (Cream White)</v>
      </c>
      <c r="H29" s="22">
        <f t="shared" si="0"/>
        <v>1.143</v>
      </c>
      <c r="I29" s="23">
        <f t="shared" si="1"/>
        <v>82.29</v>
      </c>
      <c r="J29" s="8" t="str">
        <f>IF(OUT!F5="", "", OUT!F5)</f>
        <v/>
      </c>
      <c r="K29" s="8">
        <f>IF(OUT!P5="", "", OUT!P5)</f>
        <v>72</v>
      </c>
      <c r="L29" s="8" t="str">
        <f>IF(OUT!AE5="", "", OUT!AE5)</f>
        <v/>
      </c>
      <c r="M29" s="8" t="str">
        <f>IF(OUT!AG5="", "", OUT!AG5)</f>
        <v>PAT</v>
      </c>
      <c r="N29" s="8" t="str">
        <f>IF(OUT!AQ5="", "", OUT!AQ5)</f>
        <v>CUT</v>
      </c>
      <c r="O29" s="8" t="str">
        <f>IF(OUT!BM5="", "", OUT!BM5)</f>
        <v>T4</v>
      </c>
      <c r="P29" s="9">
        <f>IF(PPG!F5="", "", PPG!F5)</f>
        <v>1.143</v>
      </c>
      <c r="Q29" s="10">
        <f>IF(PPG!G5="", "", PPG!G5)</f>
        <v>82.29</v>
      </c>
      <c r="R29" s="9">
        <f>IF(PPG!H5="", "", PPG!H5)</f>
        <v>1.0820000000000001</v>
      </c>
      <c r="S29" s="10">
        <f>IF(PPG!I5="", "", PPG!I5)</f>
        <v>77.900000000000006</v>
      </c>
      <c r="T29" s="9">
        <f>IF(PPG!J5="", "", PPG!J5)</f>
        <v>0.89800000000000002</v>
      </c>
      <c r="U29" s="10">
        <f>IF(PPG!K5="", "", PPG!K5)</f>
        <v>64.650000000000006</v>
      </c>
      <c r="V29" s="9">
        <f>IF(PPG!Q5="", "", PPG!Q5)</f>
        <v>1.0820000000000001</v>
      </c>
      <c r="W29" s="10">
        <f>IF(PPG!R5="", "", PPG!R5)</f>
        <v>77.900000000000006</v>
      </c>
      <c r="X29" s="9">
        <f>IF(PPG!S5="", "", PPG!S5)</f>
        <v>1.0820000000000001</v>
      </c>
      <c r="Y29" s="10">
        <f>IF(PPG!T5="", "", PPG!T5)</f>
        <v>77.900000000000006</v>
      </c>
      <c r="Z29" s="9">
        <f>IF(PPG!U5="", "", PPG!U5)</f>
        <v>0.89800000000000002</v>
      </c>
      <c r="AA29" s="10">
        <f>IF(PPG!V5="", "", PPG!V5)</f>
        <v>64.650000000000006</v>
      </c>
      <c r="AB29" s="37" t="str">
        <f t="shared" si="2"/>
        <v>0.00</v>
      </c>
    </row>
    <row r="30" spans="1:28">
      <c r="A30" s="8">
        <f>IF(OUT!C22="", "", OUT!C22)</f>
        <v>787</v>
      </c>
      <c r="B30" s="21">
        <f>IF(OUT!A22="", "", OUT!A22)</f>
        <v>92420</v>
      </c>
      <c r="C30" s="8" t="str">
        <f>IF(OUT!D22="", "", OUT!D22)</f>
        <v>O</v>
      </c>
      <c r="D30" s="30"/>
      <c r="E30" s="8" t="str">
        <f>IF(OUT!E22="", "", OUT!E22)</f>
        <v>72 TRAY</v>
      </c>
      <c r="F30" s="27" t="str">
        <f>IF(OUT!AE22="NEW", "✷", "")</f>
        <v/>
      </c>
      <c r="G30" s="11" t="str">
        <f>IF(OUT!B22="", "", OUT!B22)</f>
        <v>DAHLIA KARMA WHITE PEARL</v>
      </c>
      <c r="H30" s="22">
        <f t="shared" si="0"/>
        <v>1.143</v>
      </c>
      <c r="I30" s="23">
        <f t="shared" si="1"/>
        <v>82.29</v>
      </c>
      <c r="J30" s="8" t="str">
        <f>IF(OUT!F22="", "", OUT!F22)</f>
        <v/>
      </c>
      <c r="K30" s="8">
        <f>IF(OUT!P22="", "", OUT!P22)</f>
        <v>72</v>
      </c>
      <c r="L30" s="8" t="str">
        <f>IF(OUT!AE22="", "", OUT!AE22)</f>
        <v/>
      </c>
      <c r="M30" s="8" t="str">
        <f>IF(OUT!AG22="", "", OUT!AG22)</f>
        <v>PAT</v>
      </c>
      <c r="N30" s="8" t="str">
        <f>IF(OUT!AQ22="", "", OUT!AQ22)</f>
        <v>CUT</v>
      </c>
      <c r="O30" s="8" t="str">
        <f>IF(OUT!BM22="", "", OUT!BM22)</f>
        <v>T4</v>
      </c>
      <c r="P30" s="9">
        <f>IF(PPG!F22="", "", PPG!F22)</f>
        <v>1.143</v>
      </c>
      <c r="Q30" s="10">
        <f>IF(PPG!G22="", "", PPG!G22)</f>
        <v>82.29</v>
      </c>
      <c r="R30" s="9">
        <f>IF(PPG!H22="", "", PPG!H22)</f>
        <v>1.0820000000000001</v>
      </c>
      <c r="S30" s="10">
        <f>IF(PPG!I22="", "", PPG!I22)</f>
        <v>77.900000000000006</v>
      </c>
      <c r="T30" s="9">
        <f>IF(PPG!J22="", "", PPG!J22)</f>
        <v>0.89800000000000002</v>
      </c>
      <c r="U30" s="10">
        <f>IF(PPG!K22="", "", PPG!K22)</f>
        <v>64.650000000000006</v>
      </c>
      <c r="V30" s="9">
        <f>IF(PPG!Q22="", "", PPG!Q22)</f>
        <v>1.0820000000000001</v>
      </c>
      <c r="W30" s="10">
        <f>IF(PPG!R22="", "", PPG!R22)</f>
        <v>77.900000000000006</v>
      </c>
      <c r="X30" s="9">
        <f>IF(PPG!S22="", "", PPG!S22)</f>
        <v>1.0820000000000001</v>
      </c>
      <c r="Y30" s="10">
        <f>IF(PPG!T22="", "", PPG!T22)</f>
        <v>77.900000000000006</v>
      </c>
      <c r="Z30" s="9">
        <f>IF(PPG!U22="", "", PPG!U22)</f>
        <v>0.89800000000000002</v>
      </c>
      <c r="AA30" s="10">
        <f>IF(PPG!V22="", "", PPG!V22)</f>
        <v>64.650000000000006</v>
      </c>
      <c r="AB30" s="37" t="str">
        <f t="shared" si="2"/>
        <v>0.00</v>
      </c>
    </row>
  </sheetData>
  <sheetProtection sheet="1" objects="1" scenarios="1" selectLockedCells="1" sort="0" autoFilter="0"/>
  <autoFilter ref="A6:AB8" xr:uid="{F7E86698-DE46-6149-9421-4A4CC2AAF855}">
    <sortState ref="A7:AB30">
      <sortCondition ref="G6:G30"/>
    </sortState>
  </autoFilter>
  <mergeCells count="20">
    <mergeCell ref="X5:Y5"/>
    <mergeCell ref="Z5:AA5"/>
    <mergeCell ref="H5:I5"/>
    <mergeCell ref="R5:S5"/>
    <mergeCell ref="T5:U5"/>
    <mergeCell ref="V5:W5"/>
    <mergeCell ref="P5:Q5"/>
    <mergeCell ref="H4:I4"/>
    <mergeCell ref="A4:G5"/>
    <mergeCell ref="H1:I1"/>
    <mergeCell ref="A1:B1"/>
    <mergeCell ref="A2:B2"/>
    <mergeCell ref="C1:D1"/>
    <mergeCell ref="C2:D2"/>
    <mergeCell ref="E1:F1"/>
    <mergeCell ref="E2:F2"/>
    <mergeCell ref="E3:F3"/>
    <mergeCell ref="A3:C3"/>
    <mergeCell ref="H2:I2"/>
    <mergeCell ref="H3:I3"/>
  </mergeCells>
  <printOptions horizontalCentered="1"/>
  <pageMargins left="0.25" right="0.25" top="0.92500000000000004" bottom="0.5" header="0.25" footer="0.25"/>
  <pageSetup scale="71" fitToHeight="250" orientation="portrait" horizontalDpi="0" verticalDpi="0"/>
  <headerFooter scaleWithDoc="0">
    <oddHeader>&amp;L&amp;"Helvetica,Regular"&amp;14&amp;K000000Germania Seed Company
www.germaniaseed.com&amp;C&amp;"Calibri,Regular"&amp;16&amp;K000000Bosgraaf 2022
Plant Order Form&amp;R&amp;"Helvetica,Regular"&amp;K000000Ph. 800-380-4721
Fax: 800-410-4721
mail@germaniaseed.com</oddHeader>
    <oddFooter>&amp;C&amp;"Helvetica,Regular"&amp;K353535&amp;F : &amp;A     &amp;D    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AB127-8FD7-D049-B509-5DBC08300543}">
  <dimension ref="A1:BM24"/>
  <sheetViews>
    <sheetView workbookViewId="0">
      <selection activeCell="A2" sqref="A2:B2"/>
    </sheetView>
  </sheetViews>
  <sheetFormatPr baseColWidth="10" defaultRowHeight="16"/>
  <sheetData>
    <row r="1" spans="1:65">
      <c r="A1">
        <v>56115</v>
      </c>
      <c r="B1" t="s">
        <v>36</v>
      </c>
      <c r="C1">
        <v>787</v>
      </c>
      <c r="D1" t="s">
        <v>37</v>
      </c>
      <c r="E1" t="s">
        <v>38</v>
      </c>
      <c r="G1">
        <v>0.8</v>
      </c>
      <c r="H1">
        <v>57.6</v>
      </c>
      <c r="I1">
        <v>0.3</v>
      </c>
      <c r="J1">
        <v>1.143</v>
      </c>
      <c r="K1">
        <v>1.3</v>
      </c>
      <c r="L1">
        <v>0</v>
      </c>
      <c r="M1">
        <v>0</v>
      </c>
      <c r="N1">
        <v>1.143</v>
      </c>
      <c r="O1">
        <v>82.29</v>
      </c>
      <c r="P1">
        <v>72</v>
      </c>
      <c r="Q1">
        <v>202144</v>
      </c>
      <c r="R1">
        <v>202213</v>
      </c>
      <c r="V1">
        <v>10</v>
      </c>
      <c r="AG1" t="s">
        <v>39</v>
      </c>
      <c r="AH1" t="s">
        <v>40</v>
      </c>
      <c r="AQ1" t="s">
        <v>41</v>
      </c>
      <c r="AR1" t="s">
        <v>42</v>
      </c>
      <c r="BE1" t="s">
        <v>43</v>
      </c>
      <c r="BF1" t="s">
        <v>44</v>
      </c>
      <c r="BM1" t="s">
        <v>43</v>
      </c>
    </row>
    <row r="2" spans="1:65">
      <c r="A2">
        <v>60873</v>
      </c>
      <c r="B2" t="s">
        <v>45</v>
      </c>
      <c r="C2">
        <v>787</v>
      </c>
      <c r="D2" t="s">
        <v>37</v>
      </c>
      <c r="E2" t="s">
        <v>38</v>
      </c>
      <c r="G2">
        <v>0.8</v>
      </c>
      <c r="H2">
        <v>57.6</v>
      </c>
      <c r="I2">
        <v>0.3</v>
      </c>
      <c r="J2">
        <v>1.143</v>
      </c>
      <c r="K2">
        <v>1.3</v>
      </c>
      <c r="L2">
        <v>0</v>
      </c>
      <c r="M2">
        <v>0</v>
      </c>
      <c r="N2">
        <v>1.143</v>
      </c>
      <c r="O2">
        <v>82.29</v>
      </c>
      <c r="P2">
        <v>72</v>
      </c>
      <c r="Q2">
        <v>202144</v>
      </c>
      <c r="R2">
        <v>202213</v>
      </c>
      <c r="V2">
        <v>10</v>
      </c>
      <c r="AG2" t="s">
        <v>39</v>
      </c>
      <c r="AH2" t="s">
        <v>40</v>
      </c>
      <c r="AQ2" t="s">
        <v>41</v>
      </c>
      <c r="AR2" t="s">
        <v>42</v>
      </c>
      <c r="BE2" t="s">
        <v>43</v>
      </c>
      <c r="BF2" t="s">
        <v>44</v>
      </c>
      <c r="BM2" t="s">
        <v>43</v>
      </c>
    </row>
    <row r="3" spans="1:65">
      <c r="A3">
        <v>60875</v>
      </c>
      <c r="B3" t="s">
        <v>46</v>
      </c>
      <c r="C3">
        <v>787</v>
      </c>
      <c r="D3" t="s">
        <v>37</v>
      </c>
      <c r="E3" t="s">
        <v>38</v>
      </c>
      <c r="G3">
        <v>0.8</v>
      </c>
      <c r="H3">
        <v>57.6</v>
      </c>
      <c r="I3">
        <v>0.3</v>
      </c>
      <c r="J3">
        <v>1.143</v>
      </c>
      <c r="K3">
        <v>1.3</v>
      </c>
      <c r="L3">
        <v>0</v>
      </c>
      <c r="M3">
        <v>0</v>
      </c>
      <c r="N3">
        <v>1.143</v>
      </c>
      <c r="O3">
        <v>82.29</v>
      </c>
      <c r="P3">
        <v>72</v>
      </c>
      <c r="Q3">
        <v>202144</v>
      </c>
      <c r="R3">
        <v>202213</v>
      </c>
      <c r="V3">
        <v>10</v>
      </c>
      <c r="AG3" t="s">
        <v>39</v>
      </c>
      <c r="AH3" t="s">
        <v>40</v>
      </c>
      <c r="AQ3" t="s">
        <v>41</v>
      </c>
      <c r="AR3" t="s">
        <v>42</v>
      </c>
      <c r="BE3" t="s">
        <v>43</v>
      </c>
      <c r="BF3" t="s">
        <v>44</v>
      </c>
      <c r="BM3" t="s">
        <v>43</v>
      </c>
    </row>
    <row r="4" spans="1:65">
      <c r="A4">
        <v>60876</v>
      </c>
      <c r="B4" t="s">
        <v>47</v>
      </c>
      <c r="C4">
        <v>787</v>
      </c>
      <c r="D4" t="s">
        <v>37</v>
      </c>
      <c r="E4" t="s">
        <v>38</v>
      </c>
      <c r="G4">
        <v>0.8</v>
      </c>
      <c r="H4">
        <v>57.6</v>
      </c>
      <c r="I4">
        <v>0.3</v>
      </c>
      <c r="J4">
        <v>1.143</v>
      </c>
      <c r="K4">
        <v>1.3</v>
      </c>
      <c r="L4">
        <v>0</v>
      </c>
      <c r="M4">
        <v>0</v>
      </c>
      <c r="N4">
        <v>1.143</v>
      </c>
      <c r="O4">
        <v>82.29</v>
      </c>
      <c r="P4">
        <v>72</v>
      </c>
      <c r="Q4">
        <v>202144</v>
      </c>
      <c r="R4">
        <v>202213</v>
      </c>
      <c r="V4">
        <v>10</v>
      </c>
      <c r="AG4" t="s">
        <v>39</v>
      </c>
      <c r="AH4" t="s">
        <v>40</v>
      </c>
      <c r="AQ4" t="s">
        <v>41</v>
      </c>
      <c r="AR4" t="s">
        <v>42</v>
      </c>
      <c r="BE4" t="s">
        <v>43</v>
      </c>
      <c r="BF4" t="s">
        <v>44</v>
      </c>
      <c r="BM4" t="s">
        <v>43</v>
      </c>
    </row>
    <row r="5" spans="1:65">
      <c r="A5">
        <v>60877</v>
      </c>
      <c r="B5" t="s">
        <v>48</v>
      </c>
      <c r="C5">
        <v>787</v>
      </c>
      <c r="D5" t="s">
        <v>37</v>
      </c>
      <c r="E5" t="s">
        <v>38</v>
      </c>
      <c r="G5">
        <v>0.8</v>
      </c>
      <c r="H5">
        <v>57.6</v>
      </c>
      <c r="I5">
        <v>0.3</v>
      </c>
      <c r="J5">
        <v>1.143</v>
      </c>
      <c r="K5">
        <v>1.3</v>
      </c>
      <c r="L5">
        <v>0</v>
      </c>
      <c r="M5">
        <v>0</v>
      </c>
      <c r="N5">
        <v>1.143</v>
      </c>
      <c r="O5">
        <v>82.29</v>
      </c>
      <c r="P5">
        <v>72</v>
      </c>
      <c r="Q5">
        <v>202144</v>
      </c>
      <c r="R5">
        <v>202213</v>
      </c>
      <c r="V5">
        <v>10</v>
      </c>
      <c r="AG5" t="s">
        <v>39</v>
      </c>
      <c r="AH5" t="s">
        <v>40</v>
      </c>
      <c r="AQ5" t="s">
        <v>41</v>
      </c>
      <c r="AR5" t="s">
        <v>42</v>
      </c>
      <c r="BE5" t="s">
        <v>43</v>
      </c>
      <c r="BF5" t="s">
        <v>44</v>
      </c>
      <c r="BM5" t="s">
        <v>43</v>
      </c>
    </row>
    <row r="6" spans="1:65">
      <c r="A6">
        <v>61403</v>
      </c>
      <c r="B6" t="s">
        <v>49</v>
      </c>
      <c r="C6">
        <v>787</v>
      </c>
      <c r="D6" t="s">
        <v>37</v>
      </c>
      <c r="E6" t="s">
        <v>38</v>
      </c>
      <c r="G6">
        <v>0.8</v>
      </c>
      <c r="H6">
        <v>57.6</v>
      </c>
      <c r="I6">
        <v>0.3</v>
      </c>
      <c r="J6">
        <v>1.143</v>
      </c>
      <c r="K6">
        <v>1.3</v>
      </c>
      <c r="L6">
        <v>0</v>
      </c>
      <c r="M6">
        <v>0</v>
      </c>
      <c r="N6">
        <v>1.143</v>
      </c>
      <c r="O6">
        <v>82.29</v>
      </c>
      <c r="P6">
        <v>72</v>
      </c>
      <c r="Q6">
        <v>202144</v>
      </c>
      <c r="R6">
        <v>202213</v>
      </c>
      <c r="V6">
        <v>10</v>
      </c>
      <c r="AG6" t="s">
        <v>39</v>
      </c>
      <c r="AH6" t="s">
        <v>40</v>
      </c>
      <c r="AQ6" t="s">
        <v>41</v>
      </c>
      <c r="AR6" t="s">
        <v>42</v>
      </c>
      <c r="BE6" t="s">
        <v>43</v>
      </c>
      <c r="BF6" t="s">
        <v>44</v>
      </c>
      <c r="BM6" t="s">
        <v>43</v>
      </c>
    </row>
    <row r="7" spans="1:65">
      <c r="A7">
        <v>65360</v>
      </c>
      <c r="B7" t="s">
        <v>50</v>
      </c>
      <c r="C7">
        <v>787</v>
      </c>
      <c r="D7" t="s">
        <v>37</v>
      </c>
      <c r="E7" t="s">
        <v>38</v>
      </c>
      <c r="G7">
        <v>0.8</v>
      </c>
      <c r="H7">
        <v>57.6</v>
      </c>
      <c r="I7">
        <v>0.3</v>
      </c>
      <c r="J7">
        <v>1.143</v>
      </c>
      <c r="K7">
        <v>1.3</v>
      </c>
      <c r="L7">
        <v>0</v>
      </c>
      <c r="M7">
        <v>0</v>
      </c>
      <c r="N7">
        <v>1.143</v>
      </c>
      <c r="O7">
        <v>82.29</v>
      </c>
      <c r="P7">
        <v>72</v>
      </c>
      <c r="Q7">
        <v>202144</v>
      </c>
      <c r="R7">
        <v>202213</v>
      </c>
      <c r="V7">
        <v>10</v>
      </c>
      <c r="AG7" t="s">
        <v>39</v>
      </c>
      <c r="AH7" t="s">
        <v>40</v>
      </c>
      <c r="AQ7" t="s">
        <v>41</v>
      </c>
      <c r="AR7" t="s">
        <v>42</v>
      </c>
      <c r="BE7" t="s">
        <v>43</v>
      </c>
      <c r="BF7" t="s">
        <v>44</v>
      </c>
      <c r="BM7" t="s">
        <v>43</v>
      </c>
    </row>
    <row r="8" spans="1:65">
      <c r="A8">
        <v>69659</v>
      </c>
      <c r="B8" t="s">
        <v>51</v>
      </c>
      <c r="C8">
        <v>787</v>
      </c>
      <c r="D8" t="s">
        <v>37</v>
      </c>
      <c r="E8" t="s">
        <v>38</v>
      </c>
      <c r="G8">
        <v>0.8</v>
      </c>
      <c r="H8">
        <v>57.6</v>
      </c>
      <c r="I8">
        <v>0.3</v>
      </c>
      <c r="J8">
        <v>1.143</v>
      </c>
      <c r="K8">
        <v>1.3</v>
      </c>
      <c r="L8">
        <v>0</v>
      </c>
      <c r="M8">
        <v>0</v>
      </c>
      <c r="N8">
        <v>1.143</v>
      </c>
      <c r="O8">
        <v>82.29</v>
      </c>
      <c r="P8">
        <v>72</v>
      </c>
      <c r="Q8">
        <v>202144</v>
      </c>
      <c r="R8">
        <v>202213</v>
      </c>
      <c r="V8">
        <v>10</v>
      </c>
      <c r="AG8" t="s">
        <v>39</v>
      </c>
      <c r="AH8" t="s">
        <v>40</v>
      </c>
      <c r="AQ8" t="s">
        <v>41</v>
      </c>
      <c r="AR8" t="s">
        <v>42</v>
      </c>
      <c r="BE8" t="s">
        <v>43</v>
      </c>
      <c r="BF8" t="s">
        <v>44</v>
      </c>
      <c r="BM8" t="s">
        <v>43</v>
      </c>
    </row>
    <row r="9" spans="1:65">
      <c r="A9">
        <v>71453</v>
      </c>
      <c r="B9" t="s">
        <v>52</v>
      </c>
      <c r="C9">
        <v>787</v>
      </c>
      <c r="D9" t="s">
        <v>37</v>
      </c>
      <c r="E9" t="s">
        <v>38</v>
      </c>
      <c r="G9">
        <v>0.8</v>
      </c>
      <c r="H9">
        <v>57.6</v>
      </c>
      <c r="I9">
        <v>0.3</v>
      </c>
      <c r="J9">
        <v>1.143</v>
      </c>
      <c r="K9">
        <v>1.3</v>
      </c>
      <c r="L9">
        <v>0</v>
      </c>
      <c r="M9">
        <v>0</v>
      </c>
      <c r="N9">
        <v>1.143</v>
      </c>
      <c r="O9">
        <v>82.29</v>
      </c>
      <c r="P9">
        <v>72</v>
      </c>
      <c r="Q9">
        <v>202144</v>
      </c>
      <c r="R9">
        <v>202213</v>
      </c>
      <c r="V9">
        <v>10</v>
      </c>
      <c r="AG9" t="s">
        <v>39</v>
      </c>
      <c r="AH9" t="s">
        <v>40</v>
      </c>
      <c r="AQ9" t="s">
        <v>41</v>
      </c>
      <c r="AR9" t="s">
        <v>42</v>
      </c>
      <c r="BE9" t="s">
        <v>43</v>
      </c>
      <c r="BF9" t="s">
        <v>44</v>
      </c>
      <c r="BM9" t="s">
        <v>43</v>
      </c>
    </row>
    <row r="10" spans="1:65">
      <c r="A10">
        <v>73056</v>
      </c>
      <c r="B10" t="s">
        <v>53</v>
      </c>
      <c r="C10">
        <v>787</v>
      </c>
      <c r="D10" t="s">
        <v>37</v>
      </c>
      <c r="E10" t="s">
        <v>38</v>
      </c>
      <c r="G10">
        <v>0.8</v>
      </c>
      <c r="H10">
        <v>57.6</v>
      </c>
      <c r="I10">
        <v>0.3</v>
      </c>
      <c r="J10">
        <v>1.143</v>
      </c>
      <c r="K10">
        <v>1.3</v>
      </c>
      <c r="L10">
        <v>0</v>
      </c>
      <c r="M10">
        <v>0</v>
      </c>
      <c r="N10">
        <v>1.143</v>
      </c>
      <c r="O10">
        <v>82.29</v>
      </c>
      <c r="P10">
        <v>72</v>
      </c>
      <c r="Q10">
        <v>202144</v>
      </c>
      <c r="R10">
        <v>202213</v>
      </c>
      <c r="V10">
        <v>10</v>
      </c>
      <c r="AG10" t="s">
        <v>39</v>
      </c>
      <c r="AH10" t="s">
        <v>40</v>
      </c>
      <c r="AQ10" t="s">
        <v>41</v>
      </c>
      <c r="AR10" t="s">
        <v>42</v>
      </c>
      <c r="BE10" t="s">
        <v>43</v>
      </c>
      <c r="BF10" t="s">
        <v>44</v>
      </c>
      <c r="BM10" t="s">
        <v>43</v>
      </c>
    </row>
    <row r="11" spans="1:65">
      <c r="A11">
        <v>73057</v>
      </c>
      <c r="B11" t="s">
        <v>54</v>
      </c>
      <c r="C11">
        <v>787</v>
      </c>
      <c r="D11" t="s">
        <v>37</v>
      </c>
      <c r="E11" t="s">
        <v>38</v>
      </c>
      <c r="G11">
        <v>0.8</v>
      </c>
      <c r="H11">
        <v>57.6</v>
      </c>
      <c r="I11">
        <v>0.3</v>
      </c>
      <c r="J11">
        <v>1.143</v>
      </c>
      <c r="K11">
        <v>1.3</v>
      </c>
      <c r="L11">
        <v>0</v>
      </c>
      <c r="M11">
        <v>0</v>
      </c>
      <c r="N11">
        <v>1.143</v>
      </c>
      <c r="O11">
        <v>82.29</v>
      </c>
      <c r="P11">
        <v>72</v>
      </c>
      <c r="Q11">
        <v>202144</v>
      </c>
      <c r="R11">
        <v>202213</v>
      </c>
      <c r="V11">
        <v>10</v>
      </c>
      <c r="AG11" t="s">
        <v>39</v>
      </c>
      <c r="AH11" t="s">
        <v>40</v>
      </c>
      <c r="AQ11" t="s">
        <v>41</v>
      </c>
      <c r="AR11" t="s">
        <v>42</v>
      </c>
      <c r="BE11" t="s">
        <v>43</v>
      </c>
      <c r="BF11" t="s">
        <v>44</v>
      </c>
      <c r="BM11" t="s">
        <v>43</v>
      </c>
    </row>
    <row r="12" spans="1:65">
      <c r="A12">
        <v>76114</v>
      </c>
      <c r="B12" t="s">
        <v>55</v>
      </c>
      <c r="C12">
        <v>787</v>
      </c>
      <c r="D12" t="s">
        <v>37</v>
      </c>
      <c r="E12" t="s">
        <v>38</v>
      </c>
      <c r="G12">
        <v>0.8</v>
      </c>
      <c r="H12">
        <v>57.6</v>
      </c>
      <c r="I12">
        <v>0.3</v>
      </c>
      <c r="J12">
        <v>1.143</v>
      </c>
      <c r="K12">
        <v>1.3</v>
      </c>
      <c r="L12">
        <v>0</v>
      </c>
      <c r="M12">
        <v>0</v>
      </c>
      <c r="N12">
        <v>1.143</v>
      </c>
      <c r="O12">
        <v>82.29</v>
      </c>
      <c r="P12">
        <v>72</v>
      </c>
      <c r="Q12">
        <v>202144</v>
      </c>
      <c r="R12">
        <v>202213</v>
      </c>
      <c r="V12">
        <v>10</v>
      </c>
      <c r="AG12" t="s">
        <v>39</v>
      </c>
      <c r="AH12" t="s">
        <v>40</v>
      </c>
      <c r="AQ12" t="s">
        <v>41</v>
      </c>
      <c r="AR12" t="s">
        <v>42</v>
      </c>
      <c r="BE12" t="s">
        <v>43</v>
      </c>
      <c r="BF12" t="s">
        <v>44</v>
      </c>
      <c r="BM12" t="s">
        <v>43</v>
      </c>
    </row>
    <row r="13" spans="1:65">
      <c r="A13">
        <v>77665</v>
      </c>
      <c r="B13" t="s">
        <v>56</v>
      </c>
      <c r="C13">
        <v>787</v>
      </c>
      <c r="D13" t="s">
        <v>37</v>
      </c>
      <c r="E13" t="s">
        <v>38</v>
      </c>
      <c r="G13">
        <v>0.8</v>
      </c>
      <c r="H13">
        <v>57.6</v>
      </c>
      <c r="I13">
        <v>0.3</v>
      </c>
      <c r="J13">
        <v>1.143</v>
      </c>
      <c r="K13">
        <v>1.3</v>
      </c>
      <c r="L13">
        <v>0</v>
      </c>
      <c r="M13">
        <v>0</v>
      </c>
      <c r="N13">
        <v>1.143</v>
      </c>
      <c r="O13">
        <v>82.29</v>
      </c>
      <c r="P13">
        <v>72</v>
      </c>
      <c r="Q13">
        <v>202144</v>
      </c>
      <c r="R13">
        <v>202213</v>
      </c>
      <c r="V13">
        <v>10</v>
      </c>
      <c r="AG13" t="s">
        <v>39</v>
      </c>
      <c r="AH13" t="s">
        <v>40</v>
      </c>
      <c r="AQ13" t="s">
        <v>41</v>
      </c>
      <c r="AR13" t="s">
        <v>42</v>
      </c>
      <c r="BE13" t="s">
        <v>43</v>
      </c>
      <c r="BF13" t="s">
        <v>44</v>
      </c>
      <c r="BM13" t="s">
        <v>43</v>
      </c>
    </row>
    <row r="14" spans="1:65">
      <c r="A14">
        <v>84313</v>
      </c>
      <c r="B14" t="s">
        <v>57</v>
      </c>
      <c r="C14">
        <v>787</v>
      </c>
      <c r="D14" t="s">
        <v>37</v>
      </c>
      <c r="E14" t="s">
        <v>38</v>
      </c>
      <c r="G14">
        <v>0.8</v>
      </c>
      <c r="H14">
        <v>57.6</v>
      </c>
      <c r="I14">
        <v>0.3</v>
      </c>
      <c r="J14">
        <v>1.143</v>
      </c>
      <c r="K14">
        <v>1.3</v>
      </c>
      <c r="L14">
        <v>0</v>
      </c>
      <c r="M14">
        <v>0</v>
      </c>
      <c r="N14">
        <v>1.143</v>
      </c>
      <c r="O14">
        <v>82.29</v>
      </c>
      <c r="P14">
        <v>72</v>
      </c>
      <c r="Q14">
        <v>202144</v>
      </c>
      <c r="R14">
        <v>202213</v>
      </c>
      <c r="V14">
        <v>10</v>
      </c>
      <c r="AG14" t="s">
        <v>39</v>
      </c>
      <c r="AH14" t="s">
        <v>40</v>
      </c>
      <c r="AM14" t="s">
        <v>58</v>
      </c>
      <c r="AN14" t="s">
        <v>59</v>
      </c>
      <c r="AQ14" t="s">
        <v>41</v>
      </c>
      <c r="AR14" t="s">
        <v>42</v>
      </c>
      <c r="BE14" t="s">
        <v>43</v>
      </c>
      <c r="BF14" t="s">
        <v>44</v>
      </c>
      <c r="BM14" t="s">
        <v>43</v>
      </c>
    </row>
    <row r="15" spans="1:65">
      <c r="A15">
        <v>84314</v>
      </c>
      <c r="B15" t="s">
        <v>60</v>
      </c>
      <c r="C15">
        <v>787</v>
      </c>
      <c r="D15" t="s">
        <v>37</v>
      </c>
      <c r="E15" t="s">
        <v>38</v>
      </c>
      <c r="G15">
        <v>0.8</v>
      </c>
      <c r="H15">
        <v>57.6</v>
      </c>
      <c r="I15">
        <v>0.3</v>
      </c>
      <c r="J15">
        <v>1.143</v>
      </c>
      <c r="K15">
        <v>1.3</v>
      </c>
      <c r="L15">
        <v>0</v>
      </c>
      <c r="M15">
        <v>0</v>
      </c>
      <c r="N15">
        <v>1.143</v>
      </c>
      <c r="O15">
        <v>82.29</v>
      </c>
      <c r="P15">
        <v>72</v>
      </c>
      <c r="Q15">
        <v>202144</v>
      </c>
      <c r="R15">
        <v>202213</v>
      </c>
      <c r="V15">
        <v>10</v>
      </c>
      <c r="AG15" t="s">
        <v>39</v>
      </c>
      <c r="AH15" t="s">
        <v>40</v>
      </c>
      <c r="AM15" t="s">
        <v>58</v>
      </c>
      <c r="AN15" t="s">
        <v>59</v>
      </c>
      <c r="AQ15" t="s">
        <v>41</v>
      </c>
      <c r="AR15" t="s">
        <v>42</v>
      </c>
      <c r="BE15" t="s">
        <v>43</v>
      </c>
      <c r="BF15" t="s">
        <v>44</v>
      </c>
      <c r="BM15" t="s">
        <v>43</v>
      </c>
    </row>
    <row r="16" spans="1:65">
      <c r="A16">
        <v>84315</v>
      </c>
      <c r="B16" t="s">
        <v>61</v>
      </c>
      <c r="C16">
        <v>787</v>
      </c>
      <c r="D16" t="s">
        <v>37</v>
      </c>
      <c r="E16" t="s">
        <v>38</v>
      </c>
      <c r="G16">
        <v>0.8</v>
      </c>
      <c r="H16">
        <v>57.6</v>
      </c>
      <c r="I16">
        <v>0.3</v>
      </c>
      <c r="J16">
        <v>1.143</v>
      </c>
      <c r="K16">
        <v>1.3</v>
      </c>
      <c r="L16">
        <v>0</v>
      </c>
      <c r="M16">
        <v>0</v>
      </c>
      <c r="N16">
        <v>1.143</v>
      </c>
      <c r="O16">
        <v>82.29</v>
      </c>
      <c r="P16">
        <v>72</v>
      </c>
      <c r="Q16">
        <v>202144</v>
      </c>
      <c r="R16">
        <v>202213</v>
      </c>
      <c r="V16">
        <v>10</v>
      </c>
      <c r="AG16" t="s">
        <v>39</v>
      </c>
      <c r="AH16" t="s">
        <v>40</v>
      </c>
      <c r="AM16" t="s">
        <v>58</v>
      </c>
      <c r="AN16" t="s">
        <v>59</v>
      </c>
      <c r="AQ16" t="s">
        <v>41</v>
      </c>
      <c r="AR16" t="s">
        <v>42</v>
      </c>
      <c r="BE16" t="s">
        <v>43</v>
      </c>
      <c r="BF16" t="s">
        <v>44</v>
      </c>
      <c r="BM16" t="s">
        <v>43</v>
      </c>
    </row>
    <row r="17" spans="1:65">
      <c r="A17">
        <v>84316</v>
      </c>
      <c r="B17" t="s">
        <v>62</v>
      </c>
      <c r="C17">
        <v>787</v>
      </c>
      <c r="D17" t="s">
        <v>37</v>
      </c>
      <c r="E17" t="s">
        <v>38</v>
      </c>
      <c r="G17">
        <v>0.8</v>
      </c>
      <c r="H17">
        <v>57.6</v>
      </c>
      <c r="I17">
        <v>0.3</v>
      </c>
      <c r="J17">
        <v>1.143</v>
      </c>
      <c r="K17">
        <v>1.3</v>
      </c>
      <c r="L17">
        <v>0</v>
      </c>
      <c r="M17">
        <v>0</v>
      </c>
      <c r="N17">
        <v>1.143</v>
      </c>
      <c r="O17">
        <v>82.29</v>
      </c>
      <c r="P17">
        <v>72</v>
      </c>
      <c r="Q17">
        <v>202144</v>
      </c>
      <c r="R17">
        <v>202213</v>
      </c>
      <c r="V17">
        <v>10</v>
      </c>
      <c r="AG17" t="s">
        <v>39</v>
      </c>
      <c r="AH17" t="s">
        <v>40</v>
      </c>
      <c r="AM17" t="s">
        <v>58</v>
      </c>
      <c r="AN17" t="s">
        <v>59</v>
      </c>
      <c r="AQ17" t="s">
        <v>41</v>
      </c>
      <c r="AR17" t="s">
        <v>42</v>
      </c>
      <c r="BE17" t="s">
        <v>43</v>
      </c>
      <c r="BF17" t="s">
        <v>44</v>
      </c>
      <c r="BM17" t="s">
        <v>43</v>
      </c>
    </row>
    <row r="18" spans="1:65">
      <c r="A18">
        <v>85760</v>
      </c>
      <c r="B18" t="s">
        <v>63</v>
      </c>
      <c r="C18">
        <v>787</v>
      </c>
      <c r="D18" t="s">
        <v>37</v>
      </c>
      <c r="E18" t="s">
        <v>38</v>
      </c>
      <c r="G18">
        <v>0.8</v>
      </c>
      <c r="H18">
        <v>57.6</v>
      </c>
      <c r="I18">
        <v>0.3</v>
      </c>
      <c r="J18">
        <v>1.143</v>
      </c>
      <c r="K18">
        <v>1.3</v>
      </c>
      <c r="L18">
        <v>0</v>
      </c>
      <c r="M18">
        <v>0</v>
      </c>
      <c r="N18">
        <v>1.143</v>
      </c>
      <c r="O18">
        <v>82.29</v>
      </c>
      <c r="P18">
        <v>72</v>
      </c>
      <c r="Q18">
        <v>202144</v>
      </c>
      <c r="R18">
        <v>202213</v>
      </c>
      <c r="V18">
        <v>10</v>
      </c>
      <c r="AG18" t="s">
        <v>39</v>
      </c>
      <c r="AH18" t="s">
        <v>40</v>
      </c>
      <c r="AM18" t="s">
        <v>58</v>
      </c>
      <c r="AN18" t="s">
        <v>59</v>
      </c>
      <c r="AQ18" t="s">
        <v>41</v>
      </c>
      <c r="AR18" t="s">
        <v>42</v>
      </c>
      <c r="BE18" t="s">
        <v>43</v>
      </c>
      <c r="BF18" t="s">
        <v>44</v>
      </c>
      <c r="BM18" t="s">
        <v>43</v>
      </c>
    </row>
    <row r="19" spans="1:65">
      <c r="A19">
        <v>85762</v>
      </c>
      <c r="B19" t="s">
        <v>64</v>
      </c>
      <c r="C19">
        <v>787</v>
      </c>
      <c r="D19" t="s">
        <v>37</v>
      </c>
      <c r="E19" t="s">
        <v>38</v>
      </c>
      <c r="G19">
        <v>0.8</v>
      </c>
      <c r="H19">
        <v>57.6</v>
      </c>
      <c r="I19">
        <v>0.3</v>
      </c>
      <c r="J19">
        <v>1.143</v>
      </c>
      <c r="K19">
        <v>1.3</v>
      </c>
      <c r="L19">
        <v>0</v>
      </c>
      <c r="M19">
        <v>0</v>
      </c>
      <c r="N19">
        <v>1.143</v>
      </c>
      <c r="O19">
        <v>82.29</v>
      </c>
      <c r="P19">
        <v>72</v>
      </c>
      <c r="Q19">
        <v>202144</v>
      </c>
      <c r="R19">
        <v>202213</v>
      </c>
      <c r="V19">
        <v>10</v>
      </c>
      <c r="AG19" t="s">
        <v>39</v>
      </c>
      <c r="AH19" t="s">
        <v>40</v>
      </c>
      <c r="AM19" t="s">
        <v>58</v>
      </c>
      <c r="AN19" t="s">
        <v>59</v>
      </c>
      <c r="AQ19" t="s">
        <v>41</v>
      </c>
      <c r="AR19" t="s">
        <v>42</v>
      </c>
      <c r="BE19" t="s">
        <v>43</v>
      </c>
      <c r="BF19" t="s">
        <v>44</v>
      </c>
      <c r="BM19" t="s">
        <v>43</v>
      </c>
    </row>
    <row r="20" spans="1:65">
      <c r="A20">
        <v>88627</v>
      </c>
      <c r="B20" t="s">
        <v>65</v>
      </c>
      <c r="C20">
        <v>787</v>
      </c>
      <c r="D20" t="s">
        <v>37</v>
      </c>
      <c r="E20" t="s">
        <v>38</v>
      </c>
      <c r="G20">
        <v>0.8</v>
      </c>
      <c r="H20">
        <v>57.6</v>
      </c>
      <c r="I20">
        <v>0.3</v>
      </c>
      <c r="J20">
        <v>1.143</v>
      </c>
      <c r="K20">
        <v>1.3</v>
      </c>
      <c r="L20">
        <v>0</v>
      </c>
      <c r="M20">
        <v>0</v>
      </c>
      <c r="N20">
        <v>1.143</v>
      </c>
      <c r="O20">
        <v>82.29</v>
      </c>
      <c r="P20">
        <v>72</v>
      </c>
      <c r="Q20">
        <v>202144</v>
      </c>
      <c r="R20">
        <v>202213</v>
      </c>
      <c r="V20">
        <v>10</v>
      </c>
      <c r="AG20" t="s">
        <v>39</v>
      </c>
      <c r="AH20" t="s">
        <v>40</v>
      </c>
      <c r="AM20" t="s">
        <v>58</v>
      </c>
      <c r="AN20" t="s">
        <v>59</v>
      </c>
      <c r="AQ20" t="s">
        <v>41</v>
      </c>
      <c r="AR20" t="s">
        <v>42</v>
      </c>
      <c r="BE20" t="s">
        <v>43</v>
      </c>
      <c r="BF20" t="s">
        <v>44</v>
      </c>
      <c r="BM20" t="s">
        <v>43</v>
      </c>
    </row>
    <row r="21" spans="1:65">
      <c r="A21">
        <v>88628</v>
      </c>
      <c r="B21" t="s">
        <v>66</v>
      </c>
      <c r="C21">
        <v>787</v>
      </c>
      <c r="D21" t="s">
        <v>37</v>
      </c>
      <c r="E21" t="s">
        <v>38</v>
      </c>
      <c r="G21">
        <v>0.8</v>
      </c>
      <c r="H21">
        <v>57.6</v>
      </c>
      <c r="I21">
        <v>0.3</v>
      </c>
      <c r="J21">
        <v>1.143</v>
      </c>
      <c r="K21">
        <v>1.3</v>
      </c>
      <c r="L21">
        <v>0</v>
      </c>
      <c r="M21">
        <v>0</v>
      </c>
      <c r="N21">
        <v>1.143</v>
      </c>
      <c r="O21">
        <v>82.29</v>
      </c>
      <c r="P21">
        <v>72</v>
      </c>
      <c r="Q21">
        <v>202144</v>
      </c>
      <c r="R21">
        <v>202213</v>
      </c>
      <c r="V21">
        <v>10</v>
      </c>
      <c r="AG21" t="s">
        <v>39</v>
      </c>
      <c r="AH21" t="s">
        <v>40</v>
      </c>
      <c r="AM21" t="s">
        <v>58</v>
      </c>
      <c r="AN21" t="s">
        <v>59</v>
      </c>
      <c r="AQ21" t="s">
        <v>41</v>
      </c>
      <c r="AR21" t="s">
        <v>42</v>
      </c>
      <c r="BE21" t="s">
        <v>43</v>
      </c>
      <c r="BF21" t="s">
        <v>44</v>
      </c>
      <c r="BM21" t="s">
        <v>43</v>
      </c>
    </row>
    <row r="22" spans="1:65">
      <c r="A22">
        <v>92420</v>
      </c>
      <c r="B22" t="s">
        <v>67</v>
      </c>
      <c r="C22">
        <v>787</v>
      </c>
      <c r="D22" t="s">
        <v>37</v>
      </c>
      <c r="E22" t="s">
        <v>38</v>
      </c>
      <c r="G22">
        <v>0.8</v>
      </c>
      <c r="H22">
        <v>57.6</v>
      </c>
      <c r="I22">
        <v>0.3</v>
      </c>
      <c r="J22">
        <v>1.143</v>
      </c>
      <c r="K22">
        <v>1.3</v>
      </c>
      <c r="L22">
        <v>0</v>
      </c>
      <c r="M22">
        <v>0</v>
      </c>
      <c r="N22">
        <v>1.143</v>
      </c>
      <c r="O22">
        <v>82.29</v>
      </c>
      <c r="P22">
        <v>72</v>
      </c>
      <c r="Q22">
        <v>202144</v>
      </c>
      <c r="R22">
        <v>202213</v>
      </c>
      <c r="V22">
        <v>10</v>
      </c>
      <c r="AG22" t="s">
        <v>39</v>
      </c>
      <c r="AH22" t="s">
        <v>40</v>
      </c>
      <c r="AO22" t="s">
        <v>68</v>
      </c>
      <c r="AP22" t="s">
        <v>69</v>
      </c>
      <c r="AQ22" t="s">
        <v>41</v>
      </c>
      <c r="AR22" t="s">
        <v>42</v>
      </c>
      <c r="BE22" t="s">
        <v>43</v>
      </c>
      <c r="BF22" t="s">
        <v>44</v>
      </c>
      <c r="BM22" t="s">
        <v>43</v>
      </c>
    </row>
    <row r="23" spans="1:65">
      <c r="A23">
        <v>92421</v>
      </c>
      <c r="B23" t="s">
        <v>70</v>
      </c>
      <c r="C23">
        <v>787</v>
      </c>
      <c r="D23" t="s">
        <v>37</v>
      </c>
      <c r="E23" t="s">
        <v>38</v>
      </c>
      <c r="G23">
        <v>0.8</v>
      </c>
      <c r="H23">
        <v>57.6</v>
      </c>
      <c r="I23">
        <v>0.3</v>
      </c>
      <c r="J23">
        <v>1.143</v>
      </c>
      <c r="K23">
        <v>1.3</v>
      </c>
      <c r="L23">
        <v>0</v>
      </c>
      <c r="M23">
        <v>0</v>
      </c>
      <c r="N23">
        <v>1.143</v>
      </c>
      <c r="O23">
        <v>82.29</v>
      </c>
      <c r="P23">
        <v>72</v>
      </c>
      <c r="Q23">
        <v>202144</v>
      </c>
      <c r="R23">
        <v>202213</v>
      </c>
      <c r="V23">
        <v>10</v>
      </c>
      <c r="AG23" t="s">
        <v>39</v>
      </c>
      <c r="AH23" t="s">
        <v>40</v>
      </c>
      <c r="AO23" t="s">
        <v>68</v>
      </c>
      <c r="AP23" t="s">
        <v>69</v>
      </c>
      <c r="AQ23" t="s">
        <v>41</v>
      </c>
      <c r="AR23" t="s">
        <v>42</v>
      </c>
      <c r="BE23" t="s">
        <v>43</v>
      </c>
      <c r="BF23" t="s">
        <v>44</v>
      </c>
      <c r="BM23" t="s">
        <v>43</v>
      </c>
    </row>
    <row r="24" spans="1:65">
      <c r="A24">
        <v>92423</v>
      </c>
      <c r="B24" t="s">
        <v>71</v>
      </c>
      <c r="C24">
        <v>787</v>
      </c>
      <c r="D24" t="s">
        <v>37</v>
      </c>
      <c r="E24" t="s">
        <v>38</v>
      </c>
      <c r="G24">
        <v>0.8</v>
      </c>
      <c r="H24">
        <v>57.6</v>
      </c>
      <c r="I24">
        <v>0.3</v>
      </c>
      <c r="J24">
        <v>1.143</v>
      </c>
      <c r="K24">
        <v>1.3</v>
      </c>
      <c r="L24">
        <v>0</v>
      </c>
      <c r="M24">
        <v>0</v>
      </c>
      <c r="N24">
        <v>1.143</v>
      </c>
      <c r="O24">
        <v>82.29</v>
      </c>
      <c r="P24">
        <v>72</v>
      </c>
      <c r="Q24">
        <v>202144</v>
      </c>
      <c r="R24">
        <v>202213</v>
      </c>
      <c r="V24">
        <v>10</v>
      </c>
      <c r="AG24" t="s">
        <v>39</v>
      </c>
      <c r="AH24" t="s">
        <v>40</v>
      </c>
      <c r="AO24" t="s">
        <v>68</v>
      </c>
      <c r="AP24" t="s">
        <v>69</v>
      </c>
      <c r="AQ24" t="s">
        <v>41</v>
      </c>
      <c r="AR24" t="s">
        <v>42</v>
      </c>
      <c r="BE24" t="s">
        <v>43</v>
      </c>
      <c r="BF24" t="s">
        <v>44</v>
      </c>
      <c r="BM24" t="s">
        <v>43</v>
      </c>
    </row>
  </sheetData>
  <sheetProtection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B9020-BE90-8C4A-9DF9-69C5A84E54D7}">
  <dimension ref="A1:BF24"/>
  <sheetViews>
    <sheetView workbookViewId="0">
      <selection activeCell="A2" sqref="A2:B2"/>
    </sheetView>
  </sheetViews>
  <sheetFormatPr baseColWidth="10" defaultRowHeight="16"/>
  <sheetData>
    <row r="1" spans="1:58">
      <c r="A1">
        <v>56115</v>
      </c>
      <c r="B1" t="s">
        <v>36</v>
      </c>
      <c r="C1">
        <v>787</v>
      </c>
      <c r="D1" t="s">
        <v>37</v>
      </c>
      <c r="E1" t="s">
        <v>38</v>
      </c>
      <c r="F1">
        <v>1.143</v>
      </c>
      <c r="G1">
        <v>82.29</v>
      </c>
      <c r="H1">
        <v>1.0820000000000001</v>
      </c>
      <c r="I1">
        <v>77.900000000000006</v>
      </c>
      <c r="J1">
        <v>0.89800000000000002</v>
      </c>
      <c r="K1">
        <v>64.650000000000006</v>
      </c>
      <c r="L1">
        <v>0.84699999999999998</v>
      </c>
      <c r="M1">
        <v>60.98</v>
      </c>
      <c r="N1">
        <v>0.78300000000000003</v>
      </c>
      <c r="O1">
        <v>56.37</v>
      </c>
      <c r="P1">
        <v>72</v>
      </c>
      <c r="Q1">
        <v>1.0820000000000001</v>
      </c>
      <c r="R1">
        <v>77.900000000000006</v>
      </c>
      <c r="S1">
        <v>1.0820000000000001</v>
      </c>
      <c r="T1">
        <v>77.900000000000006</v>
      </c>
      <c r="U1">
        <v>0.89800000000000002</v>
      </c>
      <c r="V1">
        <v>64.650000000000006</v>
      </c>
      <c r="W1">
        <v>0.84699999999999998</v>
      </c>
      <c r="X1">
        <v>60.98</v>
      </c>
      <c r="Y1">
        <v>0.78300000000000003</v>
      </c>
      <c r="Z1">
        <v>56.37</v>
      </c>
      <c r="AB1">
        <v>0</v>
      </c>
      <c r="AC1">
        <v>0</v>
      </c>
      <c r="AG1" t="s">
        <v>39</v>
      </c>
      <c r="AH1" t="s">
        <v>40</v>
      </c>
      <c r="AQ1" t="s">
        <v>41</v>
      </c>
      <c r="AR1" t="s">
        <v>42</v>
      </c>
      <c r="BE1" t="s">
        <v>43</v>
      </c>
      <c r="BF1" t="s">
        <v>44</v>
      </c>
    </row>
    <row r="2" spans="1:58">
      <c r="A2">
        <v>60873</v>
      </c>
      <c r="B2" t="s">
        <v>45</v>
      </c>
      <c r="C2">
        <v>787</v>
      </c>
      <c r="D2" t="s">
        <v>37</v>
      </c>
      <c r="E2" t="s">
        <v>38</v>
      </c>
      <c r="F2">
        <v>1.143</v>
      </c>
      <c r="G2">
        <v>82.29</v>
      </c>
      <c r="H2">
        <v>1.0820000000000001</v>
      </c>
      <c r="I2">
        <v>77.900000000000006</v>
      </c>
      <c r="J2">
        <v>0.89800000000000002</v>
      </c>
      <c r="K2">
        <v>64.650000000000006</v>
      </c>
      <c r="L2">
        <v>0.84699999999999998</v>
      </c>
      <c r="M2">
        <v>60.98</v>
      </c>
      <c r="N2">
        <v>0.78300000000000003</v>
      </c>
      <c r="O2">
        <v>56.37</v>
      </c>
      <c r="P2">
        <v>72</v>
      </c>
      <c r="Q2">
        <v>1.0820000000000001</v>
      </c>
      <c r="R2">
        <v>77.900000000000006</v>
      </c>
      <c r="S2">
        <v>1.0820000000000001</v>
      </c>
      <c r="T2">
        <v>77.900000000000006</v>
      </c>
      <c r="U2">
        <v>0.89800000000000002</v>
      </c>
      <c r="V2">
        <v>64.650000000000006</v>
      </c>
      <c r="W2">
        <v>0.84699999999999998</v>
      </c>
      <c r="X2">
        <v>60.98</v>
      </c>
      <c r="Y2">
        <v>0.78300000000000003</v>
      </c>
      <c r="Z2">
        <v>56.37</v>
      </c>
      <c r="AB2">
        <v>202144</v>
      </c>
      <c r="AC2">
        <v>202213</v>
      </c>
      <c r="AG2" t="s">
        <v>39</v>
      </c>
      <c r="AH2" t="s">
        <v>40</v>
      </c>
      <c r="AQ2" t="s">
        <v>41</v>
      </c>
      <c r="AR2" t="s">
        <v>42</v>
      </c>
      <c r="BE2" t="s">
        <v>43</v>
      </c>
      <c r="BF2" t="s">
        <v>44</v>
      </c>
    </row>
    <row r="3" spans="1:58">
      <c r="A3">
        <v>60875</v>
      </c>
      <c r="B3" t="s">
        <v>46</v>
      </c>
      <c r="C3">
        <v>787</v>
      </c>
      <c r="D3" t="s">
        <v>37</v>
      </c>
      <c r="E3" t="s">
        <v>38</v>
      </c>
      <c r="F3">
        <v>1.143</v>
      </c>
      <c r="G3">
        <v>82.29</v>
      </c>
      <c r="H3">
        <v>1.0820000000000001</v>
      </c>
      <c r="I3">
        <v>77.900000000000006</v>
      </c>
      <c r="J3">
        <v>0.89800000000000002</v>
      </c>
      <c r="K3">
        <v>64.650000000000006</v>
      </c>
      <c r="L3">
        <v>0.84699999999999998</v>
      </c>
      <c r="M3">
        <v>60.98</v>
      </c>
      <c r="N3">
        <v>0.78300000000000003</v>
      </c>
      <c r="O3">
        <v>56.37</v>
      </c>
      <c r="P3">
        <v>72</v>
      </c>
      <c r="Q3">
        <v>1.0820000000000001</v>
      </c>
      <c r="R3">
        <v>77.900000000000006</v>
      </c>
      <c r="S3">
        <v>1.0820000000000001</v>
      </c>
      <c r="T3">
        <v>77.900000000000006</v>
      </c>
      <c r="U3">
        <v>0.89800000000000002</v>
      </c>
      <c r="V3">
        <v>64.650000000000006</v>
      </c>
      <c r="W3">
        <v>0.84699999999999998</v>
      </c>
      <c r="X3">
        <v>60.98</v>
      </c>
      <c r="Y3">
        <v>0.78300000000000003</v>
      </c>
      <c r="Z3">
        <v>56.37</v>
      </c>
      <c r="AB3">
        <v>202144</v>
      </c>
      <c r="AC3">
        <v>202213</v>
      </c>
      <c r="AG3" t="s">
        <v>39</v>
      </c>
      <c r="AH3" t="s">
        <v>40</v>
      </c>
      <c r="AQ3" t="s">
        <v>41</v>
      </c>
      <c r="AR3" t="s">
        <v>42</v>
      </c>
      <c r="BE3" t="s">
        <v>43</v>
      </c>
      <c r="BF3" t="s">
        <v>44</v>
      </c>
    </row>
    <row r="4" spans="1:58">
      <c r="A4">
        <v>60876</v>
      </c>
      <c r="B4" t="s">
        <v>47</v>
      </c>
      <c r="C4">
        <v>787</v>
      </c>
      <c r="D4" t="s">
        <v>37</v>
      </c>
      <c r="E4" t="s">
        <v>38</v>
      </c>
      <c r="F4">
        <v>1.143</v>
      </c>
      <c r="G4">
        <v>82.29</v>
      </c>
      <c r="H4">
        <v>1.0820000000000001</v>
      </c>
      <c r="I4">
        <v>77.900000000000006</v>
      </c>
      <c r="J4">
        <v>0.89800000000000002</v>
      </c>
      <c r="K4">
        <v>64.650000000000006</v>
      </c>
      <c r="L4">
        <v>0.84699999999999998</v>
      </c>
      <c r="M4">
        <v>60.98</v>
      </c>
      <c r="N4">
        <v>0.78300000000000003</v>
      </c>
      <c r="O4">
        <v>56.37</v>
      </c>
      <c r="P4">
        <v>72</v>
      </c>
      <c r="Q4">
        <v>1.0820000000000001</v>
      </c>
      <c r="R4">
        <v>77.900000000000006</v>
      </c>
      <c r="S4">
        <v>1.0820000000000001</v>
      </c>
      <c r="T4">
        <v>77.900000000000006</v>
      </c>
      <c r="U4">
        <v>0.89800000000000002</v>
      </c>
      <c r="V4">
        <v>64.650000000000006</v>
      </c>
      <c r="W4">
        <v>0.84699999999999998</v>
      </c>
      <c r="X4">
        <v>60.98</v>
      </c>
      <c r="Y4">
        <v>0.78300000000000003</v>
      </c>
      <c r="Z4">
        <v>56.37</v>
      </c>
      <c r="AB4">
        <v>202144</v>
      </c>
      <c r="AC4">
        <v>202213</v>
      </c>
      <c r="AG4" t="s">
        <v>39</v>
      </c>
      <c r="AH4" t="s">
        <v>40</v>
      </c>
      <c r="AQ4" t="s">
        <v>41</v>
      </c>
      <c r="AR4" t="s">
        <v>42</v>
      </c>
      <c r="BE4" t="s">
        <v>43</v>
      </c>
      <c r="BF4" t="s">
        <v>44</v>
      </c>
    </row>
    <row r="5" spans="1:58">
      <c r="A5">
        <v>60877</v>
      </c>
      <c r="B5" t="s">
        <v>48</v>
      </c>
      <c r="C5">
        <v>787</v>
      </c>
      <c r="D5" t="s">
        <v>37</v>
      </c>
      <c r="E5" t="s">
        <v>38</v>
      </c>
      <c r="F5">
        <v>1.143</v>
      </c>
      <c r="G5">
        <v>82.29</v>
      </c>
      <c r="H5">
        <v>1.0820000000000001</v>
      </c>
      <c r="I5">
        <v>77.900000000000006</v>
      </c>
      <c r="J5">
        <v>0.89800000000000002</v>
      </c>
      <c r="K5">
        <v>64.650000000000006</v>
      </c>
      <c r="L5">
        <v>0.84699999999999998</v>
      </c>
      <c r="M5">
        <v>60.98</v>
      </c>
      <c r="N5">
        <v>0.78300000000000003</v>
      </c>
      <c r="O5">
        <v>56.37</v>
      </c>
      <c r="P5">
        <v>72</v>
      </c>
      <c r="Q5">
        <v>1.0820000000000001</v>
      </c>
      <c r="R5">
        <v>77.900000000000006</v>
      </c>
      <c r="S5">
        <v>1.0820000000000001</v>
      </c>
      <c r="T5">
        <v>77.900000000000006</v>
      </c>
      <c r="U5">
        <v>0.89800000000000002</v>
      </c>
      <c r="V5">
        <v>64.650000000000006</v>
      </c>
      <c r="W5">
        <v>0.84699999999999998</v>
      </c>
      <c r="X5">
        <v>60.98</v>
      </c>
      <c r="Y5">
        <v>0.78300000000000003</v>
      </c>
      <c r="Z5">
        <v>56.37</v>
      </c>
      <c r="AB5">
        <v>202144</v>
      </c>
      <c r="AC5">
        <v>202213</v>
      </c>
      <c r="AG5" t="s">
        <v>39</v>
      </c>
      <c r="AH5" t="s">
        <v>40</v>
      </c>
      <c r="AQ5" t="s">
        <v>41</v>
      </c>
      <c r="AR5" t="s">
        <v>42</v>
      </c>
      <c r="BE5" t="s">
        <v>43</v>
      </c>
      <c r="BF5" t="s">
        <v>44</v>
      </c>
    </row>
    <row r="6" spans="1:58">
      <c r="A6">
        <v>61403</v>
      </c>
      <c r="B6" t="s">
        <v>49</v>
      </c>
      <c r="C6">
        <v>787</v>
      </c>
      <c r="D6" t="s">
        <v>37</v>
      </c>
      <c r="E6" t="s">
        <v>38</v>
      </c>
      <c r="F6">
        <v>1.143</v>
      </c>
      <c r="G6">
        <v>82.29</v>
      </c>
      <c r="H6">
        <v>1.0820000000000001</v>
      </c>
      <c r="I6">
        <v>77.900000000000006</v>
      </c>
      <c r="J6">
        <v>0.89800000000000002</v>
      </c>
      <c r="K6">
        <v>64.650000000000006</v>
      </c>
      <c r="L6">
        <v>0.84699999999999998</v>
      </c>
      <c r="M6">
        <v>60.98</v>
      </c>
      <c r="N6">
        <v>0.78300000000000003</v>
      </c>
      <c r="O6">
        <v>56.37</v>
      </c>
      <c r="P6">
        <v>72</v>
      </c>
      <c r="Q6">
        <v>1.0820000000000001</v>
      </c>
      <c r="R6">
        <v>77.900000000000006</v>
      </c>
      <c r="S6">
        <v>1.0820000000000001</v>
      </c>
      <c r="T6">
        <v>77.900000000000006</v>
      </c>
      <c r="U6">
        <v>0.89800000000000002</v>
      </c>
      <c r="V6">
        <v>64.650000000000006</v>
      </c>
      <c r="W6">
        <v>0.84699999999999998</v>
      </c>
      <c r="X6">
        <v>60.98</v>
      </c>
      <c r="Y6">
        <v>0.78300000000000003</v>
      </c>
      <c r="Z6">
        <v>56.37</v>
      </c>
      <c r="AB6">
        <v>202144</v>
      </c>
      <c r="AC6">
        <v>202213</v>
      </c>
      <c r="AG6" t="s">
        <v>39</v>
      </c>
      <c r="AH6" t="s">
        <v>40</v>
      </c>
      <c r="AQ6" t="s">
        <v>41</v>
      </c>
      <c r="AR6" t="s">
        <v>42</v>
      </c>
      <c r="BE6" t="s">
        <v>43</v>
      </c>
      <c r="BF6" t="s">
        <v>44</v>
      </c>
    </row>
    <row r="7" spans="1:58">
      <c r="A7">
        <v>65360</v>
      </c>
      <c r="B7" t="s">
        <v>50</v>
      </c>
      <c r="C7">
        <v>787</v>
      </c>
      <c r="D7" t="s">
        <v>37</v>
      </c>
      <c r="E7" t="s">
        <v>38</v>
      </c>
      <c r="F7">
        <v>1.143</v>
      </c>
      <c r="G7">
        <v>82.29</v>
      </c>
      <c r="H7">
        <v>1.0820000000000001</v>
      </c>
      <c r="I7">
        <v>77.900000000000006</v>
      </c>
      <c r="J7">
        <v>0.89800000000000002</v>
      </c>
      <c r="K7">
        <v>64.650000000000006</v>
      </c>
      <c r="L7">
        <v>0.84699999999999998</v>
      </c>
      <c r="M7">
        <v>60.98</v>
      </c>
      <c r="N7">
        <v>0.78300000000000003</v>
      </c>
      <c r="O7">
        <v>56.37</v>
      </c>
      <c r="P7">
        <v>72</v>
      </c>
      <c r="Q7">
        <v>1.0820000000000001</v>
      </c>
      <c r="R7">
        <v>77.900000000000006</v>
      </c>
      <c r="S7">
        <v>1.0820000000000001</v>
      </c>
      <c r="T7">
        <v>77.900000000000006</v>
      </c>
      <c r="U7">
        <v>0.89800000000000002</v>
      </c>
      <c r="V7">
        <v>64.650000000000006</v>
      </c>
      <c r="W7">
        <v>0.84699999999999998</v>
      </c>
      <c r="X7">
        <v>60.98</v>
      </c>
      <c r="Y7">
        <v>0.78300000000000003</v>
      </c>
      <c r="Z7">
        <v>56.37</v>
      </c>
      <c r="AB7">
        <v>202144</v>
      </c>
      <c r="AC7">
        <v>202213</v>
      </c>
      <c r="AG7" t="s">
        <v>39</v>
      </c>
      <c r="AH7" t="s">
        <v>40</v>
      </c>
      <c r="AQ7" t="s">
        <v>41</v>
      </c>
      <c r="AR7" t="s">
        <v>42</v>
      </c>
      <c r="BE7" t="s">
        <v>43</v>
      </c>
      <c r="BF7" t="s">
        <v>44</v>
      </c>
    </row>
    <row r="8" spans="1:58">
      <c r="A8">
        <v>69659</v>
      </c>
      <c r="B8" t="s">
        <v>51</v>
      </c>
      <c r="C8">
        <v>787</v>
      </c>
      <c r="D8" t="s">
        <v>37</v>
      </c>
      <c r="E8" t="s">
        <v>38</v>
      </c>
      <c r="F8">
        <v>1.143</v>
      </c>
      <c r="G8">
        <v>82.29</v>
      </c>
      <c r="H8">
        <v>1.0820000000000001</v>
      </c>
      <c r="I8">
        <v>77.900000000000006</v>
      </c>
      <c r="J8">
        <v>0.89800000000000002</v>
      </c>
      <c r="K8">
        <v>64.650000000000006</v>
      </c>
      <c r="L8">
        <v>0.84699999999999998</v>
      </c>
      <c r="M8">
        <v>60.98</v>
      </c>
      <c r="N8">
        <v>0.78300000000000003</v>
      </c>
      <c r="O8">
        <v>56.37</v>
      </c>
      <c r="P8">
        <v>72</v>
      </c>
      <c r="Q8">
        <v>1.0820000000000001</v>
      </c>
      <c r="R8">
        <v>77.900000000000006</v>
      </c>
      <c r="S8">
        <v>1.0820000000000001</v>
      </c>
      <c r="T8">
        <v>77.900000000000006</v>
      </c>
      <c r="U8">
        <v>0.89800000000000002</v>
      </c>
      <c r="V8">
        <v>64.650000000000006</v>
      </c>
      <c r="W8">
        <v>0.84699999999999998</v>
      </c>
      <c r="X8">
        <v>60.98</v>
      </c>
      <c r="Y8">
        <v>0.78300000000000003</v>
      </c>
      <c r="Z8">
        <v>56.37</v>
      </c>
      <c r="AB8">
        <v>202144</v>
      </c>
      <c r="AC8">
        <v>202213</v>
      </c>
      <c r="AG8" t="s">
        <v>39</v>
      </c>
      <c r="AH8" t="s">
        <v>40</v>
      </c>
      <c r="AQ8" t="s">
        <v>41</v>
      </c>
      <c r="AR8" t="s">
        <v>42</v>
      </c>
      <c r="BE8" t="s">
        <v>43</v>
      </c>
      <c r="BF8" t="s">
        <v>44</v>
      </c>
    </row>
    <row r="9" spans="1:58">
      <c r="A9">
        <v>71453</v>
      </c>
      <c r="B9" t="s">
        <v>52</v>
      </c>
      <c r="C9">
        <v>787</v>
      </c>
      <c r="D9" t="s">
        <v>37</v>
      </c>
      <c r="E9" t="s">
        <v>38</v>
      </c>
      <c r="F9">
        <v>1.143</v>
      </c>
      <c r="G9">
        <v>82.29</v>
      </c>
      <c r="H9">
        <v>1.0820000000000001</v>
      </c>
      <c r="I9">
        <v>77.900000000000006</v>
      </c>
      <c r="J9">
        <v>0.89800000000000002</v>
      </c>
      <c r="K9">
        <v>64.650000000000006</v>
      </c>
      <c r="L9">
        <v>0.84699999999999998</v>
      </c>
      <c r="M9">
        <v>60.98</v>
      </c>
      <c r="N9">
        <v>0.78300000000000003</v>
      </c>
      <c r="O9">
        <v>56.37</v>
      </c>
      <c r="P9">
        <v>72</v>
      </c>
      <c r="Q9">
        <v>1.0820000000000001</v>
      </c>
      <c r="R9">
        <v>77.900000000000006</v>
      </c>
      <c r="S9">
        <v>1.0820000000000001</v>
      </c>
      <c r="T9">
        <v>77.900000000000006</v>
      </c>
      <c r="U9">
        <v>0.89800000000000002</v>
      </c>
      <c r="V9">
        <v>64.650000000000006</v>
      </c>
      <c r="W9">
        <v>0.84699999999999998</v>
      </c>
      <c r="X9">
        <v>60.98</v>
      </c>
      <c r="Y9">
        <v>0.78300000000000003</v>
      </c>
      <c r="Z9">
        <v>56.37</v>
      </c>
      <c r="AB9">
        <v>202144</v>
      </c>
      <c r="AC9">
        <v>202213</v>
      </c>
      <c r="AG9" t="s">
        <v>39</v>
      </c>
      <c r="AH9" t="s">
        <v>40</v>
      </c>
      <c r="AQ9" t="s">
        <v>41</v>
      </c>
      <c r="AR9" t="s">
        <v>42</v>
      </c>
      <c r="BE9" t="s">
        <v>43</v>
      </c>
      <c r="BF9" t="s">
        <v>44</v>
      </c>
    </row>
    <row r="10" spans="1:58">
      <c r="A10">
        <v>73056</v>
      </c>
      <c r="B10" t="s">
        <v>53</v>
      </c>
      <c r="C10">
        <v>787</v>
      </c>
      <c r="D10" t="s">
        <v>37</v>
      </c>
      <c r="E10" t="s">
        <v>38</v>
      </c>
      <c r="F10">
        <v>1.143</v>
      </c>
      <c r="G10">
        <v>82.29</v>
      </c>
      <c r="H10">
        <v>1.0820000000000001</v>
      </c>
      <c r="I10">
        <v>77.900000000000006</v>
      </c>
      <c r="J10">
        <v>0.89800000000000002</v>
      </c>
      <c r="K10">
        <v>64.650000000000006</v>
      </c>
      <c r="L10">
        <v>0.84699999999999998</v>
      </c>
      <c r="M10">
        <v>60.98</v>
      </c>
      <c r="N10">
        <v>0.78300000000000003</v>
      </c>
      <c r="O10">
        <v>56.37</v>
      </c>
      <c r="P10">
        <v>72</v>
      </c>
      <c r="Q10">
        <v>1.0820000000000001</v>
      </c>
      <c r="R10">
        <v>77.900000000000006</v>
      </c>
      <c r="S10">
        <v>1.0820000000000001</v>
      </c>
      <c r="T10">
        <v>77.900000000000006</v>
      </c>
      <c r="U10">
        <v>0.89800000000000002</v>
      </c>
      <c r="V10">
        <v>64.650000000000006</v>
      </c>
      <c r="W10">
        <v>0.84699999999999998</v>
      </c>
      <c r="X10">
        <v>60.98</v>
      </c>
      <c r="Y10">
        <v>0.78300000000000003</v>
      </c>
      <c r="Z10">
        <v>56.37</v>
      </c>
      <c r="AB10">
        <v>202144</v>
      </c>
      <c r="AC10">
        <v>202213</v>
      </c>
      <c r="AG10" t="s">
        <v>39</v>
      </c>
      <c r="AH10" t="s">
        <v>40</v>
      </c>
      <c r="AQ10" t="s">
        <v>41</v>
      </c>
      <c r="AR10" t="s">
        <v>42</v>
      </c>
      <c r="BE10" t="s">
        <v>43</v>
      </c>
      <c r="BF10" t="s">
        <v>44</v>
      </c>
    </row>
    <row r="11" spans="1:58">
      <c r="A11">
        <v>73057</v>
      </c>
      <c r="B11" t="s">
        <v>54</v>
      </c>
      <c r="C11">
        <v>787</v>
      </c>
      <c r="D11" t="s">
        <v>37</v>
      </c>
      <c r="E11" t="s">
        <v>38</v>
      </c>
      <c r="F11">
        <v>1.143</v>
      </c>
      <c r="G11">
        <v>82.29</v>
      </c>
      <c r="H11">
        <v>1.0820000000000001</v>
      </c>
      <c r="I11">
        <v>77.900000000000006</v>
      </c>
      <c r="J11">
        <v>0.89800000000000002</v>
      </c>
      <c r="K11">
        <v>64.650000000000006</v>
      </c>
      <c r="L11">
        <v>0.84699999999999998</v>
      </c>
      <c r="M11">
        <v>60.98</v>
      </c>
      <c r="N11">
        <v>0.78300000000000003</v>
      </c>
      <c r="O11">
        <v>56.37</v>
      </c>
      <c r="P11">
        <v>72</v>
      </c>
      <c r="Q11">
        <v>1.0820000000000001</v>
      </c>
      <c r="R11">
        <v>77.900000000000006</v>
      </c>
      <c r="S11">
        <v>1.0820000000000001</v>
      </c>
      <c r="T11">
        <v>77.900000000000006</v>
      </c>
      <c r="U11">
        <v>0.89800000000000002</v>
      </c>
      <c r="V11">
        <v>64.650000000000006</v>
      </c>
      <c r="W11">
        <v>0.84699999999999998</v>
      </c>
      <c r="X11">
        <v>60.98</v>
      </c>
      <c r="Y11">
        <v>0.78300000000000003</v>
      </c>
      <c r="Z11">
        <v>56.37</v>
      </c>
      <c r="AB11">
        <v>202144</v>
      </c>
      <c r="AC11">
        <v>202213</v>
      </c>
      <c r="AG11" t="s">
        <v>39</v>
      </c>
      <c r="AH11" t="s">
        <v>40</v>
      </c>
      <c r="AQ11" t="s">
        <v>41</v>
      </c>
      <c r="AR11" t="s">
        <v>42</v>
      </c>
      <c r="BE11" t="s">
        <v>43</v>
      </c>
      <c r="BF11" t="s">
        <v>44</v>
      </c>
    </row>
    <row r="12" spans="1:58">
      <c r="A12">
        <v>76114</v>
      </c>
      <c r="B12" t="s">
        <v>55</v>
      </c>
      <c r="C12">
        <v>787</v>
      </c>
      <c r="D12" t="s">
        <v>37</v>
      </c>
      <c r="E12" t="s">
        <v>38</v>
      </c>
      <c r="F12">
        <v>1.143</v>
      </c>
      <c r="G12">
        <v>82.29</v>
      </c>
      <c r="H12">
        <v>1.0820000000000001</v>
      </c>
      <c r="I12">
        <v>77.900000000000006</v>
      </c>
      <c r="J12">
        <v>0.89800000000000002</v>
      </c>
      <c r="K12">
        <v>64.650000000000006</v>
      </c>
      <c r="L12">
        <v>0.84699999999999998</v>
      </c>
      <c r="M12">
        <v>60.98</v>
      </c>
      <c r="N12">
        <v>0.78300000000000003</v>
      </c>
      <c r="O12">
        <v>56.37</v>
      </c>
      <c r="P12">
        <v>72</v>
      </c>
      <c r="Q12">
        <v>1.0820000000000001</v>
      </c>
      <c r="R12">
        <v>77.900000000000006</v>
      </c>
      <c r="S12">
        <v>1.0820000000000001</v>
      </c>
      <c r="T12">
        <v>77.900000000000006</v>
      </c>
      <c r="U12">
        <v>0.89800000000000002</v>
      </c>
      <c r="V12">
        <v>64.650000000000006</v>
      </c>
      <c r="W12">
        <v>0.84699999999999998</v>
      </c>
      <c r="X12">
        <v>60.98</v>
      </c>
      <c r="Y12">
        <v>0.78300000000000003</v>
      </c>
      <c r="Z12">
        <v>56.37</v>
      </c>
      <c r="AB12">
        <v>202144</v>
      </c>
      <c r="AC12">
        <v>202213</v>
      </c>
      <c r="AG12" t="s">
        <v>39</v>
      </c>
      <c r="AH12" t="s">
        <v>40</v>
      </c>
      <c r="AQ12" t="s">
        <v>41</v>
      </c>
      <c r="AR12" t="s">
        <v>42</v>
      </c>
      <c r="BE12" t="s">
        <v>43</v>
      </c>
      <c r="BF12" t="s">
        <v>44</v>
      </c>
    </row>
    <row r="13" spans="1:58">
      <c r="A13">
        <v>77665</v>
      </c>
      <c r="B13" t="s">
        <v>56</v>
      </c>
      <c r="C13">
        <v>787</v>
      </c>
      <c r="D13" t="s">
        <v>37</v>
      </c>
      <c r="E13" t="s">
        <v>38</v>
      </c>
      <c r="F13">
        <v>1.143</v>
      </c>
      <c r="G13">
        <v>82.29</v>
      </c>
      <c r="H13">
        <v>1.0820000000000001</v>
      </c>
      <c r="I13">
        <v>77.900000000000006</v>
      </c>
      <c r="J13">
        <v>0.89800000000000002</v>
      </c>
      <c r="K13">
        <v>64.650000000000006</v>
      </c>
      <c r="L13">
        <v>0.84699999999999998</v>
      </c>
      <c r="M13">
        <v>60.98</v>
      </c>
      <c r="N13">
        <v>0.78300000000000003</v>
      </c>
      <c r="O13">
        <v>56.37</v>
      </c>
      <c r="P13">
        <v>72</v>
      </c>
      <c r="Q13">
        <v>1.0820000000000001</v>
      </c>
      <c r="R13">
        <v>77.900000000000006</v>
      </c>
      <c r="S13">
        <v>1.0820000000000001</v>
      </c>
      <c r="T13">
        <v>77.900000000000006</v>
      </c>
      <c r="U13">
        <v>0.89800000000000002</v>
      </c>
      <c r="V13">
        <v>64.650000000000006</v>
      </c>
      <c r="W13">
        <v>0.84699999999999998</v>
      </c>
      <c r="X13">
        <v>60.98</v>
      </c>
      <c r="Y13">
        <v>0.78300000000000003</v>
      </c>
      <c r="Z13">
        <v>56.37</v>
      </c>
      <c r="AB13">
        <v>202144</v>
      </c>
      <c r="AC13">
        <v>202213</v>
      </c>
      <c r="AG13" t="s">
        <v>39</v>
      </c>
      <c r="AH13" t="s">
        <v>40</v>
      </c>
      <c r="AQ13" t="s">
        <v>41</v>
      </c>
      <c r="AR13" t="s">
        <v>42</v>
      </c>
      <c r="BE13" t="s">
        <v>43</v>
      </c>
      <c r="BF13" t="s">
        <v>44</v>
      </c>
    </row>
    <row r="14" spans="1:58">
      <c r="A14">
        <v>84313</v>
      </c>
      <c r="B14" t="s">
        <v>57</v>
      </c>
      <c r="C14">
        <v>787</v>
      </c>
      <c r="D14" t="s">
        <v>37</v>
      </c>
      <c r="E14" t="s">
        <v>38</v>
      </c>
      <c r="F14">
        <v>1.143</v>
      </c>
      <c r="G14">
        <v>82.29</v>
      </c>
      <c r="H14">
        <v>1.0820000000000001</v>
      </c>
      <c r="I14">
        <v>77.900000000000006</v>
      </c>
      <c r="J14">
        <v>0.89800000000000002</v>
      </c>
      <c r="K14">
        <v>64.650000000000006</v>
      </c>
      <c r="L14">
        <v>0.84699999999999998</v>
      </c>
      <c r="M14">
        <v>60.98</v>
      </c>
      <c r="N14">
        <v>0.78300000000000003</v>
      </c>
      <c r="O14">
        <v>56.37</v>
      </c>
      <c r="P14">
        <v>72</v>
      </c>
      <c r="Q14">
        <v>1.0820000000000001</v>
      </c>
      <c r="R14">
        <v>77.900000000000006</v>
      </c>
      <c r="S14">
        <v>1.0820000000000001</v>
      </c>
      <c r="T14">
        <v>77.900000000000006</v>
      </c>
      <c r="U14">
        <v>0.89800000000000002</v>
      </c>
      <c r="V14">
        <v>64.650000000000006</v>
      </c>
      <c r="W14">
        <v>0.84699999999999998</v>
      </c>
      <c r="X14">
        <v>60.98</v>
      </c>
      <c r="Y14">
        <v>0.78300000000000003</v>
      </c>
      <c r="Z14">
        <v>56.37</v>
      </c>
      <c r="AB14">
        <v>202144</v>
      </c>
      <c r="AC14">
        <v>202213</v>
      </c>
      <c r="AG14" t="s">
        <v>39</v>
      </c>
      <c r="AH14" t="s">
        <v>40</v>
      </c>
      <c r="AM14" t="s">
        <v>58</v>
      </c>
      <c r="AN14" t="s">
        <v>59</v>
      </c>
      <c r="AQ14" t="s">
        <v>41</v>
      </c>
      <c r="AR14" t="s">
        <v>42</v>
      </c>
      <c r="BE14" t="s">
        <v>43</v>
      </c>
      <c r="BF14" t="s">
        <v>44</v>
      </c>
    </row>
    <row r="15" spans="1:58">
      <c r="A15">
        <v>84314</v>
      </c>
      <c r="B15" t="s">
        <v>60</v>
      </c>
      <c r="C15">
        <v>787</v>
      </c>
      <c r="D15" t="s">
        <v>37</v>
      </c>
      <c r="E15" t="s">
        <v>38</v>
      </c>
      <c r="F15">
        <v>1.143</v>
      </c>
      <c r="G15">
        <v>82.29</v>
      </c>
      <c r="H15">
        <v>1.0820000000000001</v>
      </c>
      <c r="I15">
        <v>77.900000000000006</v>
      </c>
      <c r="J15">
        <v>0.89800000000000002</v>
      </c>
      <c r="K15">
        <v>64.650000000000006</v>
      </c>
      <c r="L15">
        <v>0.84699999999999998</v>
      </c>
      <c r="M15">
        <v>60.98</v>
      </c>
      <c r="N15">
        <v>0.78300000000000003</v>
      </c>
      <c r="O15">
        <v>56.37</v>
      </c>
      <c r="P15">
        <v>72</v>
      </c>
      <c r="Q15">
        <v>1.0820000000000001</v>
      </c>
      <c r="R15">
        <v>77.900000000000006</v>
      </c>
      <c r="S15">
        <v>1.0820000000000001</v>
      </c>
      <c r="T15">
        <v>77.900000000000006</v>
      </c>
      <c r="U15">
        <v>0.89800000000000002</v>
      </c>
      <c r="V15">
        <v>64.650000000000006</v>
      </c>
      <c r="W15">
        <v>0.84699999999999998</v>
      </c>
      <c r="X15">
        <v>60.98</v>
      </c>
      <c r="Y15">
        <v>0.78300000000000003</v>
      </c>
      <c r="Z15">
        <v>56.37</v>
      </c>
      <c r="AB15">
        <v>202144</v>
      </c>
      <c r="AC15">
        <v>202213</v>
      </c>
      <c r="AG15" t="s">
        <v>39</v>
      </c>
      <c r="AH15" t="s">
        <v>40</v>
      </c>
      <c r="AM15" t="s">
        <v>58</v>
      </c>
      <c r="AN15" t="s">
        <v>59</v>
      </c>
      <c r="AQ15" t="s">
        <v>41</v>
      </c>
      <c r="AR15" t="s">
        <v>42</v>
      </c>
      <c r="BE15" t="s">
        <v>43</v>
      </c>
      <c r="BF15" t="s">
        <v>44</v>
      </c>
    </row>
    <row r="16" spans="1:58">
      <c r="A16">
        <v>84315</v>
      </c>
      <c r="B16" t="s">
        <v>61</v>
      </c>
      <c r="C16">
        <v>787</v>
      </c>
      <c r="D16" t="s">
        <v>37</v>
      </c>
      <c r="E16" t="s">
        <v>38</v>
      </c>
      <c r="F16">
        <v>1.143</v>
      </c>
      <c r="G16">
        <v>82.29</v>
      </c>
      <c r="H16">
        <v>1.0820000000000001</v>
      </c>
      <c r="I16">
        <v>77.900000000000006</v>
      </c>
      <c r="J16">
        <v>0.89800000000000002</v>
      </c>
      <c r="K16">
        <v>64.650000000000006</v>
      </c>
      <c r="L16">
        <v>0.84699999999999998</v>
      </c>
      <c r="M16">
        <v>60.98</v>
      </c>
      <c r="N16">
        <v>0.78300000000000003</v>
      </c>
      <c r="O16">
        <v>56.37</v>
      </c>
      <c r="P16">
        <v>72</v>
      </c>
      <c r="Q16">
        <v>1.0820000000000001</v>
      </c>
      <c r="R16">
        <v>77.900000000000006</v>
      </c>
      <c r="S16">
        <v>1.0820000000000001</v>
      </c>
      <c r="T16">
        <v>77.900000000000006</v>
      </c>
      <c r="U16">
        <v>0.89800000000000002</v>
      </c>
      <c r="V16">
        <v>64.650000000000006</v>
      </c>
      <c r="W16">
        <v>0.84699999999999998</v>
      </c>
      <c r="X16">
        <v>60.98</v>
      </c>
      <c r="Y16">
        <v>0.78300000000000003</v>
      </c>
      <c r="Z16">
        <v>56.37</v>
      </c>
      <c r="AB16">
        <v>202144</v>
      </c>
      <c r="AC16">
        <v>202213</v>
      </c>
      <c r="AG16" t="s">
        <v>39</v>
      </c>
      <c r="AH16" t="s">
        <v>40</v>
      </c>
      <c r="AM16" t="s">
        <v>58</v>
      </c>
      <c r="AN16" t="s">
        <v>59</v>
      </c>
      <c r="AQ16" t="s">
        <v>41</v>
      </c>
      <c r="AR16" t="s">
        <v>42</v>
      </c>
      <c r="BE16" t="s">
        <v>43</v>
      </c>
      <c r="BF16" t="s">
        <v>44</v>
      </c>
    </row>
    <row r="17" spans="1:58">
      <c r="A17">
        <v>84316</v>
      </c>
      <c r="B17" t="s">
        <v>62</v>
      </c>
      <c r="C17">
        <v>787</v>
      </c>
      <c r="D17" t="s">
        <v>37</v>
      </c>
      <c r="E17" t="s">
        <v>38</v>
      </c>
      <c r="F17">
        <v>1.143</v>
      </c>
      <c r="G17">
        <v>82.29</v>
      </c>
      <c r="H17">
        <v>1.0820000000000001</v>
      </c>
      <c r="I17">
        <v>77.900000000000006</v>
      </c>
      <c r="J17">
        <v>0.89800000000000002</v>
      </c>
      <c r="K17">
        <v>64.650000000000006</v>
      </c>
      <c r="L17">
        <v>0.84699999999999998</v>
      </c>
      <c r="M17">
        <v>60.98</v>
      </c>
      <c r="N17">
        <v>0.78300000000000003</v>
      </c>
      <c r="O17">
        <v>56.37</v>
      </c>
      <c r="P17">
        <v>72</v>
      </c>
      <c r="Q17">
        <v>1.0820000000000001</v>
      </c>
      <c r="R17">
        <v>77.900000000000006</v>
      </c>
      <c r="S17">
        <v>1.0820000000000001</v>
      </c>
      <c r="T17">
        <v>77.900000000000006</v>
      </c>
      <c r="U17">
        <v>0.89800000000000002</v>
      </c>
      <c r="V17">
        <v>64.650000000000006</v>
      </c>
      <c r="W17">
        <v>0.84699999999999998</v>
      </c>
      <c r="X17">
        <v>60.98</v>
      </c>
      <c r="Y17">
        <v>0.78300000000000003</v>
      </c>
      <c r="Z17">
        <v>56.37</v>
      </c>
      <c r="AB17">
        <v>202144</v>
      </c>
      <c r="AC17">
        <v>202213</v>
      </c>
      <c r="AG17" t="s">
        <v>39</v>
      </c>
      <c r="AH17" t="s">
        <v>40</v>
      </c>
      <c r="AM17" t="s">
        <v>58</v>
      </c>
      <c r="AN17" t="s">
        <v>59</v>
      </c>
      <c r="AQ17" t="s">
        <v>41</v>
      </c>
      <c r="AR17" t="s">
        <v>42</v>
      </c>
      <c r="BE17" t="s">
        <v>43</v>
      </c>
      <c r="BF17" t="s">
        <v>44</v>
      </c>
    </row>
    <row r="18" spans="1:58">
      <c r="A18">
        <v>85760</v>
      </c>
      <c r="B18" t="s">
        <v>63</v>
      </c>
      <c r="C18">
        <v>787</v>
      </c>
      <c r="D18" t="s">
        <v>37</v>
      </c>
      <c r="E18" t="s">
        <v>38</v>
      </c>
      <c r="F18">
        <v>1.143</v>
      </c>
      <c r="G18">
        <v>82.29</v>
      </c>
      <c r="H18">
        <v>1.0820000000000001</v>
      </c>
      <c r="I18">
        <v>77.900000000000006</v>
      </c>
      <c r="J18">
        <v>0.89800000000000002</v>
      </c>
      <c r="K18">
        <v>64.650000000000006</v>
      </c>
      <c r="L18">
        <v>0.84699999999999998</v>
      </c>
      <c r="M18">
        <v>60.98</v>
      </c>
      <c r="N18">
        <v>0.78300000000000003</v>
      </c>
      <c r="O18">
        <v>56.37</v>
      </c>
      <c r="P18">
        <v>72</v>
      </c>
      <c r="Q18">
        <v>1.0820000000000001</v>
      </c>
      <c r="R18">
        <v>77.900000000000006</v>
      </c>
      <c r="S18">
        <v>1.0820000000000001</v>
      </c>
      <c r="T18">
        <v>77.900000000000006</v>
      </c>
      <c r="U18">
        <v>0.89800000000000002</v>
      </c>
      <c r="V18">
        <v>64.650000000000006</v>
      </c>
      <c r="W18">
        <v>0.84699999999999998</v>
      </c>
      <c r="X18">
        <v>60.98</v>
      </c>
      <c r="Y18">
        <v>0.78300000000000003</v>
      </c>
      <c r="Z18">
        <v>56.37</v>
      </c>
      <c r="AB18">
        <v>202144</v>
      </c>
      <c r="AC18">
        <v>202213</v>
      </c>
      <c r="AG18" t="s">
        <v>39</v>
      </c>
      <c r="AH18" t="s">
        <v>40</v>
      </c>
      <c r="AM18" t="s">
        <v>58</v>
      </c>
      <c r="AN18" t="s">
        <v>59</v>
      </c>
      <c r="AQ18" t="s">
        <v>41</v>
      </c>
      <c r="AR18" t="s">
        <v>42</v>
      </c>
      <c r="BE18" t="s">
        <v>43</v>
      </c>
      <c r="BF18" t="s">
        <v>44</v>
      </c>
    </row>
    <row r="19" spans="1:58">
      <c r="A19">
        <v>85762</v>
      </c>
      <c r="B19" t="s">
        <v>64</v>
      </c>
      <c r="C19">
        <v>787</v>
      </c>
      <c r="D19" t="s">
        <v>37</v>
      </c>
      <c r="E19" t="s">
        <v>38</v>
      </c>
      <c r="F19">
        <v>1.143</v>
      </c>
      <c r="G19">
        <v>82.29</v>
      </c>
      <c r="H19">
        <v>1.0820000000000001</v>
      </c>
      <c r="I19">
        <v>77.900000000000006</v>
      </c>
      <c r="J19">
        <v>0.89800000000000002</v>
      </c>
      <c r="K19">
        <v>64.650000000000006</v>
      </c>
      <c r="L19">
        <v>0.84699999999999998</v>
      </c>
      <c r="M19">
        <v>60.98</v>
      </c>
      <c r="N19">
        <v>0.78300000000000003</v>
      </c>
      <c r="O19">
        <v>56.37</v>
      </c>
      <c r="P19">
        <v>72</v>
      </c>
      <c r="Q19">
        <v>1.0820000000000001</v>
      </c>
      <c r="R19">
        <v>77.900000000000006</v>
      </c>
      <c r="S19">
        <v>1.0820000000000001</v>
      </c>
      <c r="T19">
        <v>77.900000000000006</v>
      </c>
      <c r="U19">
        <v>0.89800000000000002</v>
      </c>
      <c r="V19">
        <v>64.650000000000006</v>
      </c>
      <c r="W19">
        <v>0.84699999999999998</v>
      </c>
      <c r="X19">
        <v>60.98</v>
      </c>
      <c r="Y19">
        <v>0.78300000000000003</v>
      </c>
      <c r="Z19">
        <v>56.37</v>
      </c>
      <c r="AB19">
        <v>202144</v>
      </c>
      <c r="AC19">
        <v>202213</v>
      </c>
      <c r="AG19" t="s">
        <v>39</v>
      </c>
      <c r="AH19" t="s">
        <v>40</v>
      </c>
      <c r="AM19" t="s">
        <v>58</v>
      </c>
      <c r="AN19" t="s">
        <v>59</v>
      </c>
      <c r="AQ19" t="s">
        <v>41</v>
      </c>
      <c r="AR19" t="s">
        <v>42</v>
      </c>
      <c r="BE19" t="s">
        <v>43</v>
      </c>
      <c r="BF19" t="s">
        <v>44</v>
      </c>
    </row>
    <row r="20" spans="1:58">
      <c r="A20">
        <v>88627</v>
      </c>
      <c r="B20" t="s">
        <v>65</v>
      </c>
      <c r="C20">
        <v>787</v>
      </c>
      <c r="D20" t="s">
        <v>37</v>
      </c>
      <c r="E20" t="s">
        <v>38</v>
      </c>
      <c r="F20">
        <v>1.143</v>
      </c>
      <c r="G20">
        <v>82.29</v>
      </c>
      <c r="H20">
        <v>1.0820000000000001</v>
      </c>
      <c r="I20">
        <v>77.900000000000006</v>
      </c>
      <c r="J20">
        <v>0.89800000000000002</v>
      </c>
      <c r="K20">
        <v>64.650000000000006</v>
      </c>
      <c r="L20">
        <v>0.84699999999999998</v>
      </c>
      <c r="M20">
        <v>60.98</v>
      </c>
      <c r="N20">
        <v>0.78300000000000003</v>
      </c>
      <c r="O20">
        <v>56.37</v>
      </c>
      <c r="P20">
        <v>72</v>
      </c>
      <c r="Q20">
        <v>1.0820000000000001</v>
      </c>
      <c r="R20">
        <v>77.900000000000006</v>
      </c>
      <c r="S20">
        <v>1.0820000000000001</v>
      </c>
      <c r="T20">
        <v>77.900000000000006</v>
      </c>
      <c r="U20">
        <v>0.89800000000000002</v>
      </c>
      <c r="V20">
        <v>64.650000000000006</v>
      </c>
      <c r="W20">
        <v>0.84699999999999998</v>
      </c>
      <c r="X20">
        <v>60.98</v>
      </c>
      <c r="Y20">
        <v>0.78300000000000003</v>
      </c>
      <c r="Z20">
        <v>56.37</v>
      </c>
      <c r="AB20">
        <v>202144</v>
      </c>
      <c r="AC20">
        <v>202213</v>
      </c>
      <c r="AG20" t="s">
        <v>39</v>
      </c>
      <c r="AH20" t="s">
        <v>40</v>
      </c>
      <c r="AM20" t="s">
        <v>58</v>
      </c>
      <c r="AN20" t="s">
        <v>59</v>
      </c>
      <c r="AQ20" t="s">
        <v>41</v>
      </c>
      <c r="AR20" t="s">
        <v>42</v>
      </c>
      <c r="BE20" t="s">
        <v>43</v>
      </c>
      <c r="BF20" t="s">
        <v>44</v>
      </c>
    </row>
    <row r="21" spans="1:58">
      <c r="A21">
        <v>88628</v>
      </c>
      <c r="B21" t="s">
        <v>66</v>
      </c>
      <c r="C21">
        <v>787</v>
      </c>
      <c r="D21" t="s">
        <v>37</v>
      </c>
      <c r="E21" t="s">
        <v>38</v>
      </c>
      <c r="F21">
        <v>1.143</v>
      </c>
      <c r="G21">
        <v>82.29</v>
      </c>
      <c r="H21">
        <v>1.0820000000000001</v>
      </c>
      <c r="I21">
        <v>77.900000000000006</v>
      </c>
      <c r="J21">
        <v>0.89800000000000002</v>
      </c>
      <c r="K21">
        <v>64.650000000000006</v>
      </c>
      <c r="L21">
        <v>0.84699999999999998</v>
      </c>
      <c r="M21">
        <v>60.98</v>
      </c>
      <c r="N21">
        <v>0.78300000000000003</v>
      </c>
      <c r="O21">
        <v>56.37</v>
      </c>
      <c r="P21">
        <v>72</v>
      </c>
      <c r="Q21">
        <v>1.0820000000000001</v>
      </c>
      <c r="R21">
        <v>77.900000000000006</v>
      </c>
      <c r="S21">
        <v>1.0820000000000001</v>
      </c>
      <c r="T21">
        <v>77.900000000000006</v>
      </c>
      <c r="U21">
        <v>0.89800000000000002</v>
      </c>
      <c r="V21">
        <v>64.650000000000006</v>
      </c>
      <c r="W21">
        <v>0.84699999999999998</v>
      </c>
      <c r="X21">
        <v>60.98</v>
      </c>
      <c r="Y21">
        <v>0.78300000000000003</v>
      </c>
      <c r="Z21">
        <v>56.37</v>
      </c>
      <c r="AB21">
        <v>202144</v>
      </c>
      <c r="AC21">
        <v>202213</v>
      </c>
      <c r="AG21" t="s">
        <v>39</v>
      </c>
      <c r="AH21" t="s">
        <v>40</v>
      </c>
      <c r="AM21" t="s">
        <v>58</v>
      </c>
      <c r="AN21" t="s">
        <v>59</v>
      </c>
      <c r="AQ21" t="s">
        <v>41</v>
      </c>
      <c r="AR21" t="s">
        <v>42</v>
      </c>
      <c r="BE21" t="s">
        <v>43</v>
      </c>
      <c r="BF21" t="s">
        <v>44</v>
      </c>
    </row>
    <row r="22" spans="1:58">
      <c r="A22">
        <v>92420</v>
      </c>
      <c r="B22" t="s">
        <v>67</v>
      </c>
      <c r="C22">
        <v>787</v>
      </c>
      <c r="D22" t="s">
        <v>37</v>
      </c>
      <c r="E22" t="s">
        <v>38</v>
      </c>
      <c r="F22">
        <v>1.143</v>
      </c>
      <c r="G22">
        <v>82.29</v>
      </c>
      <c r="H22">
        <v>1.0820000000000001</v>
      </c>
      <c r="I22">
        <v>77.900000000000006</v>
      </c>
      <c r="J22">
        <v>0.89800000000000002</v>
      </c>
      <c r="K22">
        <v>64.650000000000006</v>
      </c>
      <c r="L22">
        <v>0.84699999999999998</v>
      </c>
      <c r="M22">
        <v>60.98</v>
      </c>
      <c r="N22">
        <v>0.78300000000000003</v>
      </c>
      <c r="O22">
        <v>56.37</v>
      </c>
      <c r="P22">
        <v>72</v>
      </c>
      <c r="Q22">
        <v>1.0820000000000001</v>
      </c>
      <c r="R22">
        <v>77.900000000000006</v>
      </c>
      <c r="S22">
        <v>1.0820000000000001</v>
      </c>
      <c r="T22">
        <v>77.900000000000006</v>
      </c>
      <c r="U22">
        <v>0.89800000000000002</v>
      </c>
      <c r="V22">
        <v>64.650000000000006</v>
      </c>
      <c r="W22">
        <v>0.84699999999999998</v>
      </c>
      <c r="X22">
        <v>60.98</v>
      </c>
      <c r="Y22">
        <v>0.78300000000000003</v>
      </c>
      <c r="Z22">
        <v>56.37</v>
      </c>
      <c r="AB22">
        <v>202144</v>
      </c>
      <c r="AC22">
        <v>202213</v>
      </c>
      <c r="AG22" t="s">
        <v>39</v>
      </c>
      <c r="AH22" t="s">
        <v>40</v>
      </c>
      <c r="AO22" t="s">
        <v>68</v>
      </c>
      <c r="AP22" t="s">
        <v>69</v>
      </c>
      <c r="AQ22" t="s">
        <v>41</v>
      </c>
      <c r="AR22" t="s">
        <v>42</v>
      </c>
      <c r="BE22" t="s">
        <v>43</v>
      </c>
      <c r="BF22" t="s">
        <v>44</v>
      </c>
    </row>
    <row r="23" spans="1:58">
      <c r="A23">
        <v>92421</v>
      </c>
      <c r="B23" t="s">
        <v>70</v>
      </c>
      <c r="C23">
        <v>787</v>
      </c>
      <c r="D23" t="s">
        <v>37</v>
      </c>
      <c r="E23" t="s">
        <v>38</v>
      </c>
      <c r="F23">
        <v>1.143</v>
      </c>
      <c r="G23">
        <v>82.29</v>
      </c>
      <c r="H23">
        <v>1.0820000000000001</v>
      </c>
      <c r="I23">
        <v>77.900000000000006</v>
      </c>
      <c r="J23">
        <v>0.89800000000000002</v>
      </c>
      <c r="K23">
        <v>64.650000000000006</v>
      </c>
      <c r="L23">
        <v>0.84699999999999998</v>
      </c>
      <c r="M23">
        <v>60.98</v>
      </c>
      <c r="N23">
        <v>0.78300000000000003</v>
      </c>
      <c r="O23">
        <v>56.37</v>
      </c>
      <c r="P23">
        <v>72</v>
      </c>
      <c r="Q23">
        <v>1.0820000000000001</v>
      </c>
      <c r="R23">
        <v>77.900000000000006</v>
      </c>
      <c r="S23">
        <v>1.0820000000000001</v>
      </c>
      <c r="T23">
        <v>77.900000000000006</v>
      </c>
      <c r="U23">
        <v>0.89800000000000002</v>
      </c>
      <c r="V23">
        <v>64.650000000000006</v>
      </c>
      <c r="W23">
        <v>0.84699999999999998</v>
      </c>
      <c r="X23">
        <v>60.98</v>
      </c>
      <c r="Y23">
        <v>0.78300000000000003</v>
      </c>
      <c r="Z23">
        <v>56.37</v>
      </c>
      <c r="AB23">
        <v>202144</v>
      </c>
      <c r="AC23">
        <v>202213</v>
      </c>
      <c r="AG23" t="s">
        <v>39</v>
      </c>
      <c r="AH23" t="s">
        <v>40</v>
      </c>
      <c r="AO23" t="s">
        <v>68</v>
      </c>
      <c r="AP23" t="s">
        <v>69</v>
      </c>
      <c r="AQ23" t="s">
        <v>41</v>
      </c>
      <c r="AR23" t="s">
        <v>42</v>
      </c>
      <c r="BE23" t="s">
        <v>43</v>
      </c>
      <c r="BF23" t="s">
        <v>44</v>
      </c>
    </row>
    <row r="24" spans="1:58">
      <c r="A24">
        <v>92423</v>
      </c>
      <c r="B24" t="s">
        <v>71</v>
      </c>
      <c r="C24">
        <v>787</v>
      </c>
      <c r="D24" t="s">
        <v>37</v>
      </c>
      <c r="E24" t="s">
        <v>38</v>
      </c>
      <c r="F24">
        <v>1.143</v>
      </c>
      <c r="G24">
        <v>82.29</v>
      </c>
      <c r="H24">
        <v>1.0820000000000001</v>
      </c>
      <c r="I24">
        <v>77.900000000000006</v>
      </c>
      <c r="J24">
        <v>0.89800000000000002</v>
      </c>
      <c r="K24">
        <v>64.650000000000006</v>
      </c>
      <c r="L24">
        <v>0.84699999999999998</v>
      </c>
      <c r="M24">
        <v>60.98</v>
      </c>
      <c r="N24">
        <v>0.78300000000000003</v>
      </c>
      <c r="O24">
        <v>56.37</v>
      </c>
      <c r="P24">
        <v>72</v>
      </c>
      <c r="Q24">
        <v>1.0820000000000001</v>
      </c>
      <c r="R24">
        <v>77.900000000000006</v>
      </c>
      <c r="S24">
        <v>1.0820000000000001</v>
      </c>
      <c r="T24">
        <v>77.900000000000006</v>
      </c>
      <c r="U24">
        <v>0.89800000000000002</v>
      </c>
      <c r="V24">
        <v>64.650000000000006</v>
      </c>
      <c r="W24">
        <v>0.84699999999999998</v>
      </c>
      <c r="X24">
        <v>60.98</v>
      </c>
      <c r="Y24">
        <v>0.78300000000000003</v>
      </c>
      <c r="Z24">
        <v>56.37</v>
      </c>
      <c r="AB24">
        <v>202144</v>
      </c>
      <c r="AC24">
        <v>202213</v>
      </c>
      <c r="AG24" t="s">
        <v>39</v>
      </c>
      <c r="AH24" t="s">
        <v>40</v>
      </c>
      <c r="AO24" t="s">
        <v>68</v>
      </c>
      <c r="AP24" t="s">
        <v>69</v>
      </c>
      <c r="AQ24" t="s">
        <v>41</v>
      </c>
      <c r="AR24" t="s">
        <v>42</v>
      </c>
      <c r="BE24" t="s">
        <v>43</v>
      </c>
      <c r="BF24" t="s">
        <v>44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Intro</vt:lpstr>
      <vt:lpstr>Order</vt:lpstr>
      <vt:lpstr>OUT</vt:lpstr>
      <vt:lpstr>PPG</vt:lpstr>
      <vt:lpstr>Order!Print_Area</vt:lpstr>
      <vt:lpstr>Order!Print_Titles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Kane, Claudia Grace</dc:creator>
  <cp:lastModifiedBy>Microsoft Office User</cp:lastModifiedBy>
  <cp:lastPrinted>2021-09-17T18:22:58Z</cp:lastPrinted>
  <dcterms:created xsi:type="dcterms:W3CDTF">2020-08-27T20:33:55Z</dcterms:created>
  <dcterms:modified xsi:type="dcterms:W3CDTF">2021-10-13T17:18:47Z</dcterms:modified>
</cp:coreProperties>
</file>