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2_catalog plant/XLS Order Forms XLS/"/>
    </mc:Choice>
  </mc:AlternateContent>
  <xr:revisionPtr revIDLastSave="0" documentId="13_ncr:1_{562CB65C-6070-614D-A45A-BF6289FA9DD7}" xr6:coauthVersionLast="36" xr6:coauthVersionMax="36" xr10:uidLastSave="{00000000-0000-0000-0000-000000000000}"/>
  <bookViews>
    <workbookView xWindow="23160" yWindow="2100" windowWidth="20440" windowHeight="21500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Order!$A$6:$AB$6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2" l="1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33" i="12"/>
  <c r="B33" i="12"/>
  <c r="C33" i="12"/>
  <c r="E33" i="12"/>
  <c r="F33" i="12"/>
  <c r="G33" i="12"/>
  <c r="J33" i="12"/>
  <c r="K33" i="12"/>
  <c r="L33" i="12"/>
  <c r="M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35" i="12"/>
  <c r="B35" i="12"/>
  <c r="C35" i="12"/>
  <c r="E35" i="12"/>
  <c r="F35" i="12"/>
  <c r="G35" i="12"/>
  <c r="J35" i="12"/>
  <c r="K35" i="12"/>
  <c r="L35" i="12"/>
  <c r="M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36" i="12"/>
  <c r="B36" i="12"/>
  <c r="C36" i="12"/>
  <c r="E36" i="12"/>
  <c r="F36" i="12"/>
  <c r="G36" i="12"/>
  <c r="J36" i="12"/>
  <c r="K36" i="12"/>
  <c r="L36" i="12"/>
  <c r="M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37" i="12"/>
  <c r="B37" i="12"/>
  <c r="C37" i="12"/>
  <c r="E37" i="12"/>
  <c r="F37" i="12"/>
  <c r="G37" i="12"/>
  <c r="J37" i="12"/>
  <c r="K37" i="12"/>
  <c r="L37" i="12"/>
  <c r="M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31" i="12"/>
  <c r="B31" i="12"/>
  <c r="C31" i="12"/>
  <c r="E31" i="12"/>
  <c r="F31" i="12"/>
  <c r="G31" i="12"/>
  <c r="J31" i="12"/>
  <c r="K31" i="12"/>
  <c r="L31" i="12"/>
  <c r="M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8" i="12"/>
  <c r="B8" i="12"/>
  <c r="C8" i="12"/>
  <c r="E8" i="12"/>
  <c r="F8" i="12"/>
  <c r="G8" i="12"/>
  <c r="J8" i="12"/>
  <c r="K8" i="12"/>
  <c r="L8" i="12"/>
  <c r="M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75" i="12"/>
  <c r="B75" i="12"/>
  <c r="C75" i="12"/>
  <c r="E75" i="12"/>
  <c r="F75" i="12"/>
  <c r="G75" i="12"/>
  <c r="J75" i="12"/>
  <c r="K75" i="12"/>
  <c r="L75" i="12"/>
  <c r="M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76" i="12"/>
  <c r="B76" i="12"/>
  <c r="C76" i="12"/>
  <c r="E76" i="12"/>
  <c r="F76" i="12"/>
  <c r="G76" i="12"/>
  <c r="J76" i="12"/>
  <c r="K76" i="12"/>
  <c r="L76" i="12"/>
  <c r="M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79" i="12"/>
  <c r="B79" i="12"/>
  <c r="C79" i="12"/>
  <c r="E79" i="12"/>
  <c r="F79" i="12"/>
  <c r="G79" i="12"/>
  <c r="J79" i="12"/>
  <c r="K79" i="12"/>
  <c r="L79" i="12"/>
  <c r="M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83" i="12"/>
  <c r="B83" i="12"/>
  <c r="C83" i="12"/>
  <c r="E83" i="12"/>
  <c r="F83" i="12"/>
  <c r="G83" i="12"/>
  <c r="J83" i="12"/>
  <c r="K83" i="12"/>
  <c r="L83" i="12"/>
  <c r="M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82" i="12"/>
  <c r="B82" i="12"/>
  <c r="C82" i="12"/>
  <c r="E82" i="12"/>
  <c r="F82" i="12"/>
  <c r="G82" i="12"/>
  <c r="J82" i="12"/>
  <c r="K82" i="12"/>
  <c r="L82" i="12"/>
  <c r="M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84" i="12"/>
  <c r="B84" i="12"/>
  <c r="C84" i="12"/>
  <c r="E84" i="12"/>
  <c r="F84" i="12"/>
  <c r="G84" i="12"/>
  <c r="J84" i="12"/>
  <c r="K84" i="12"/>
  <c r="L84" i="12"/>
  <c r="M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86" i="12"/>
  <c r="B86" i="12"/>
  <c r="C86" i="12"/>
  <c r="E86" i="12"/>
  <c r="F86" i="12"/>
  <c r="G86" i="12"/>
  <c r="J86" i="12"/>
  <c r="K86" i="12"/>
  <c r="L86" i="12"/>
  <c r="M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80" i="12"/>
  <c r="B80" i="12"/>
  <c r="C80" i="12"/>
  <c r="E80" i="12"/>
  <c r="F80" i="12"/>
  <c r="G80" i="12"/>
  <c r="J80" i="12"/>
  <c r="K80" i="12"/>
  <c r="L80" i="12"/>
  <c r="M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89" i="12"/>
  <c r="B89" i="12"/>
  <c r="C89" i="12"/>
  <c r="E89" i="12"/>
  <c r="F89" i="12"/>
  <c r="G89" i="12"/>
  <c r="J89" i="12"/>
  <c r="K89" i="12"/>
  <c r="L89" i="12"/>
  <c r="M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66" i="12"/>
  <c r="B66" i="12"/>
  <c r="C66" i="12"/>
  <c r="E66" i="12"/>
  <c r="F66" i="12"/>
  <c r="G66" i="12"/>
  <c r="J66" i="12"/>
  <c r="K66" i="12"/>
  <c r="L66" i="12"/>
  <c r="M66" i="12"/>
  <c r="N66" i="12"/>
  <c r="O66" i="12"/>
  <c r="P66" i="12"/>
  <c r="H66" i="12" s="1"/>
  <c r="Q66" i="12"/>
  <c r="I66" i="12" s="1"/>
  <c r="R66" i="12"/>
  <c r="S66" i="12"/>
  <c r="T66" i="12"/>
  <c r="U66" i="12"/>
  <c r="V66" i="12"/>
  <c r="W66" i="12"/>
  <c r="X66" i="12"/>
  <c r="Y66" i="12"/>
  <c r="Z66" i="12"/>
  <c r="AA66" i="12"/>
  <c r="AB66" i="12"/>
  <c r="A67" i="12"/>
  <c r="B67" i="12"/>
  <c r="C67" i="12"/>
  <c r="E67" i="12"/>
  <c r="F67" i="12"/>
  <c r="G67" i="12"/>
  <c r="J67" i="12"/>
  <c r="K67" i="12"/>
  <c r="L67" i="12"/>
  <c r="M67" i="12"/>
  <c r="N67" i="12"/>
  <c r="O67" i="12"/>
  <c r="P67" i="12"/>
  <c r="H67" i="12" s="1"/>
  <c r="Q67" i="12"/>
  <c r="I67" i="12" s="1"/>
  <c r="R67" i="12"/>
  <c r="S67" i="12"/>
  <c r="T67" i="12"/>
  <c r="U67" i="12"/>
  <c r="V67" i="12"/>
  <c r="W67" i="12"/>
  <c r="X67" i="12"/>
  <c r="Y67" i="12"/>
  <c r="Z67" i="12"/>
  <c r="AA67" i="12"/>
  <c r="AB67" i="12"/>
  <c r="A68" i="12"/>
  <c r="B68" i="12"/>
  <c r="C68" i="12"/>
  <c r="E68" i="12"/>
  <c r="F68" i="12"/>
  <c r="G68" i="12"/>
  <c r="J68" i="12"/>
  <c r="K68" i="12"/>
  <c r="L68" i="12"/>
  <c r="M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70" i="12"/>
  <c r="B70" i="12"/>
  <c r="C70" i="12"/>
  <c r="E70" i="12"/>
  <c r="F70" i="12"/>
  <c r="G70" i="12"/>
  <c r="J70" i="12"/>
  <c r="K70" i="12"/>
  <c r="L70" i="12"/>
  <c r="M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72" i="12"/>
  <c r="B72" i="12"/>
  <c r="C72" i="12"/>
  <c r="E72" i="12"/>
  <c r="F72" i="12"/>
  <c r="G72" i="12"/>
  <c r="J72" i="12"/>
  <c r="K72" i="12"/>
  <c r="L72" i="12"/>
  <c r="M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93" i="12"/>
  <c r="B93" i="12"/>
  <c r="C93" i="12"/>
  <c r="E93" i="12"/>
  <c r="F93" i="12"/>
  <c r="G93" i="12"/>
  <c r="J93" i="12"/>
  <c r="K93" i="12"/>
  <c r="L93" i="12"/>
  <c r="M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97" i="12"/>
  <c r="B97" i="12"/>
  <c r="C97" i="12"/>
  <c r="E97" i="12"/>
  <c r="F97" i="12"/>
  <c r="G97" i="12"/>
  <c r="J97" i="12"/>
  <c r="K97" i="12"/>
  <c r="L97" i="12"/>
  <c r="M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95" i="12"/>
  <c r="B95" i="12"/>
  <c r="C95" i="12"/>
  <c r="E95" i="12"/>
  <c r="F95" i="12"/>
  <c r="G95" i="12"/>
  <c r="J95" i="12"/>
  <c r="K95" i="12"/>
  <c r="L95" i="12"/>
  <c r="M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25" i="12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38" i="12"/>
  <c r="B38" i="12"/>
  <c r="C38" i="12"/>
  <c r="E38" i="12"/>
  <c r="F38" i="12"/>
  <c r="G38" i="12"/>
  <c r="J38" i="12"/>
  <c r="K38" i="12"/>
  <c r="L38" i="12"/>
  <c r="M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32" i="12"/>
  <c r="B32" i="12"/>
  <c r="C32" i="12"/>
  <c r="E32" i="12"/>
  <c r="F32" i="12"/>
  <c r="G32" i="12"/>
  <c r="J32" i="12"/>
  <c r="K32" i="12"/>
  <c r="L32" i="12"/>
  <c r="M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46" i="12"/>
  <c r="B46" i="12"/>
  <c r="C46" i="12"/>
  <c r="E46" i="12"/>
  <c r="F46" i="12"/>
  <c r="G46" i="12"/>
  <c r="J46" i="12"/>
  <c r="K46" i="12"/>
  <c r="L46" i="12"/>
  <c r="M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51" i="12"/>
  <c r="B51" i="12"/>
  <c r="C51" i="12"/>
  <c r="E51" i="12"/>
  <c r="F51" i="12"/>
  <c r="G51" i="12"/>
  <c r="J51" i="12"/>
  <c r="K51" i="12"/>
  <c r="L51" i="12"/>
  <c r="M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54" i="12"/>
  <c r="B54" i="12"/>
  <c r="C54" i="12"/>
  <c r="E54" i="12"/>
  <c r="F54" i="12"/>
  <c r="G54" i="12"/>
  <c r="J54" i="12"/>
  <c r="K54" i="12"/>
  <c r="L54" i="12"/>
  <c r="M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63" i="12"/>
  <c r="B63" i="12"/>
  <c r="C63" i="12"/>
  <c r="E63" i="12"/>
  <c r="F63" i="12"/>
  <c r="G63" i="12"/>
  <c r="J63" i="12"/>
  <c r="K63" i="12"/>
  <c r="L63" i="12"/>
  <c r="M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57" i="12"/>
  <c r="B57" i="12"/>
  <c r="C57" i="12"/>
  <c r="E57" i="12"/>
  <c r="F57" i="12"/>
  <c r="G57" i="12"/>
  <c r="J57" i="12"/>
  <c r="K57" i="12"/>
  <c r="L57" i="12"/>
  <c r="M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58" i="12"/>
  <c r="B58" i="12"/>
  <c r="C58" i="12"/>
  <c r="E58" i="12"/>
  <c r="F58" i="12"/>
  <c r="G58" i="12"/>
  <c r="J58" i="12"/>
  <c r="K58" i="12"/>
  <c r="L58" i="12"/>
  <c r="M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50" i="12"/>
  <c r="B50" i="12"/>
  <c r="C50" i="12"/>
  <c r="E50" i="12"/>
  <c r="F50" i="12"/>
  <c r="G50" i="12"/>
  <c r="J50" i="12"/>
  <c r="K50" i="12"/>
  <c r="L50" i="12"/>
  <c r="M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47" i="12"/>
  <c r="B47" i="12"/>
  <c r="C47" i="12"/>
  <c r="E47" i="12"/>
  <c r="F47" i="12"/>
  <c r="G47" i="12"/>
  <c r="J47" i="12"/>
  <c r="K47" i="12"/>
  <c r="L47" i="12"/>
  <c r="M47" i="12"/>
  <c r="N47" i="12"/>
  <c r="O47" i="12"/>
  <c r="P47" i="12"/>
  <c r="H47" i="12" s="1"/>
  <c r="Q47" i="12"/>
  <c r="I47" i="12" s="1"/>
  <c r="R47" i="12"/>
  <c r="S47" i="12"/>
  <c r="T47" i="12"/>
  <c r="U47" i="12"/>
  <c r="V47" i="12"/>
  <c r="W47" i="12"/>
  <c r="X47" i="12"/>
  <c r="Y47" i="12"/>
  <c r="Z47" i="12"/>
  <c r="AA47" i="12"/>
  <c r="AB47" i="12"/>
  <c r="A34" i="12"/>
  <c r="B34" i="12"/>
  <c r="C34" i="12"/>
  <c r="E34" i="12"/>
  <c r="F34" i="12"/>
  <c r="G34" i="12"/>
  <c r="J34" i="12"/>
  <c r="K34" i="12"/>
  <c r="L34" i="12"/>
  <c r="M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59" i="12"/>
  <c r="B59" i="12"/>
  <c r="C59" i="12"/>
  <c r="E59" i="12"/>
  <c r="F59" i="12"/>
  <c r="G59" i="12"/>
  <c r="J59" i="12"/>
  <c r="K59" i="12"/>
  <c r="L59" i="12"/>
  <c r="M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40" i="12"/>
  <c r="B40" i="12"/>
  <c r="C40" i="12"/>
  <c r="E40" i="12"/>
  <c r="F40" i="12"/>
  <c r="G40" i="12"/>
  <c r="J40" i="12"/>
  <c r="K40" i="12"/>
  <c r="L40" i="12"/>
  <c r="M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61" i="12"/>
  <c r="B61" i="12"/>
  <c r="C61" i="12"/>
  <c r="E61" i="12"/>
  <c r="F61" i="12"/>
  <c r="G61" i="12"/>
  <c r="J61" i="12"/>
  <c r="K61" i="12"/>
  <c r="L61" i="12"/>
  <c r="M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17" i="12"/>
  <c r="B17" i="12"/>
  <c r="C17" i="12"/>
  <c r="E17" i="12"/>
  <c r="F17" i="12"/>
  <c r="G17" i="12"/>
  <c r="J17" i="12"/>
  <c r="K17" i="12"/>
  <c r="L17" i="12"/>
  <c r="M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62" i="12"/>
  <c r="B62" i="12"/>
  <c r="C62" i="12"/>
  <c r="E62" i="12"/>
  <c r="F62" i="12"/>
  <c r="G62" i="12"/>
  <c r="J62" i="12"/>
  <c r="K62" i="12"/>
  <c r="L62" i="12"/>
  <c r="M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42" i="12"/>
  <c r="B42" i="12"/>
  <c r="C42" i="12"/>
  <c r="E42" i="12"/>
  <c r="F42" i="12"/>
  <c r="G42" i="12"/>
  <c r="J42" i="12"/>
  <c r="K42" i="12"/>
  <c r="L42" i="12"/>
  <c r="M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41" i="12"/>
  <c r="B41" i="12"/>
  <c r="C41" i="12"/>
  <c r="E41" i="12"/>
  <c r="F41" i="12"/>
  <c r="G41" i="12"/>
  <c r="J41" i="12"/>
  <c r="K41" i="12"/>
  <c r="L41" i="12"/>
  <c r="M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48" i="12"/>
  <c r="B48" i="12"/>
  <c r="C48" i="12"/>
  <c r="E48" i="12"/>
  <c r="F48" i="12"/>
  <c r="G48" i="12"/>
  <c r="J48" i="12"/>
  <c r="K48" i="12"/>
  <c r="L48" i="12"/>
  <c r="M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49" i="12"/>
  <c r="B49" i="12"/>
  <c r="C49" i="12"/>
  <c r="E49" i="12"/>
  <c r="F49" i="12"/>
  <c r="G49" i="12"/>
  <c r="J49" i="12"/>
  <c r="K49" i="12"/>
  <c r="L49" i="12"/>
  <c r="M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39" i="12"/>
  <c r="B39" i="12"/>
  <c r="C39" i="12"/>
  <c r="E39" i="12"/>
  <c r="F39" i="12"/>
  <c r="G39" i="12"/>
  <c r="J39" i="12"/>
  <c r="K39" i="12"/>
  <c r="L39" i="12"/>
  <c r="M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53" i="12"/>
  <c r="B53" i="12"/>
  <c r="C53" i="12"/>
  <c r="E53" i="12"/>
  <c r="F53" i="12"/>
  <c r="G53" i="12"/>
  <c r="J53" i="12"/>
  <c r="K53" i="12"/>
  <c r="L53" i="12"/>
  <c r="M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43" i="12"/>
  <c r="B43" i="12"/>
  <c r="C43" i="12"/>
  <c r="E43" i="12"/>
  <c r="F43" i="12"/>
  <c r="G43" i="12"/>
  <c r="J43" i="12"/>
  <c r="K43" i="12"/>
  <c r="L43" i="12"/>
  <c r="M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60" i="12"/>
  <c r="B60" i="12"/>
  <c r="C60" i="12"/>
  <c r="E60" i="12"/>
  <c r="F60" i="12"/>
  <c r="G60" i="12"/>
  <c r="J60" i="12"/>
  <c r="K60" i="12"/>
  <c r="L60" i="12"/>
  <c r="M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56" i="12"/>
  <c r="B56" i="12"/>
  <c r="C56" i="12"/>
  <c r="E56" i="12"/>
  <c r="F56" i="12"/>
  <c r="G56" i="12"/>
  <c r="J56" i="12"/>
  <c r="K56" i="12"/>
  <c r="L56" i="12"/>
  <c r="M56" i="12"/>
  <c r="N56" i="12"/>
  <c r="O56" i="12"/>
  <c r="P56" i="12"/>
  <c r="H56" i="12" s="1"/>
  <c r="Q56" i="12"/>
  <c r="I56" i="12" s="1"/>
  <c r="R56" i="12"/>
  <c r="S56" i="12"/>
  <c r="T56" i="12"/>
  <c r="U56" i="12"/>
  <c r="V56" i="12"/>
  <c r="W56" i="12"/>
  <c r="X56" i="12"/>
  <c r="Y56" i="12"/>
  <c r="Z56" i="12"/>
  <c r="AA56" i="12"/>
  <c r="AB56" i="12"/>
  <c r="A45" i="12"/>
  <c r="B45" i="12"/>
  <c r="C45" i="12"/>
  <c r="E45" i="12"/>
  <c r="F45" i="12"/>
  <c r="G45" i="12"/>
  <c r="J45" i="12"/>
  <c r="K45" i="12"/>
  <c r="L45" i="12"/>
  <c r="M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55" i="12"/>
  <c r="B55" i="12"/>
  <c r="C55" i="12"/>
  <c r="E55" i="12"/>
  <c r="F55" i="12"/>
  <c r="G55" i="12"/>
  <c r="J55" i="12"/>
  <c r="K55" i="12"/>
  <c r="L55" i="12"/>
  <c r="M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102" i="12"/>
  <c r="B102" i="12"/>
  <c r="C102" i="12"/>
  <c r="E102" i="12"/>
  <c r="F102" i="12"/>
  <c r="G102" i="12"/>
  <c r="J102" i="12"/>
  <c r="K102" i="12"/>
  <c r="L102" i="12"/>
  <c r="M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52" i="12"/>
  <c r="B52" i="12"/>
  <c r="C52" i="12"/>
  <c r="E52" i="12"/>
  <c r="F52" i="12"/>
  <c r="G52" i="12"/>
  <c r="J52" i="12"/>
  <c r="K52" i="12"/>
  <c r="L52" i="12"/>
  <c r="M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94" i="12"/>
  <c r="B94" i="12"/>
  <c r="C94" i="12"/>
  <c r="E94" i="12"/>
  <c r="F94" i="12"/>
  <c r="G94" i="12"/>
  <c r="J94" i="12"/>
  <c r="K94" i="12"/>
  <c r="L94" i="12"/>
  <c r="M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99" i="12"/>
  <c r="B99" i="12"/>
  <c r="C99" i="12"/>
  <c r="E99" i="12"/>
  <c r="F99" i="12"/>
  <c r="G99" i="12"/>
  <c r="J99" i="12"/>
  <c r="K99" i="12"/>
  <c r="L99" i="12"/>
  <c r="M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64" i="12"/>
  <c r="B64" i="12"/>
  <c r="C64" i="12"/>
  <c r="E64" i="12"/>
  <c r="F64" i="12"/>
  <c r="G64" i="12"/>
  <c r="J64" i="12"/>
  <c r="K64" i="12"/>
  <c r="L64" i="12"/>
  <c r="M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65" i="12"/>
  <c r="B65" i="12"/>
  <c r="C65" i="12"/>
  <c r="E65" i="12"/>
  <c r="F65" i="12"/>
  <c r="G65" i="12"/>
  <c r="J65" i="12"/>
  <c r="K65" i="12"/>
  <c r="L65" i="12"/>
  <c r="M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44" i="12"/>
  <c r="B44" i="12"/>
  <c r="C44" i="12"/>
  <c r="E44" i="12"/>
  <c r="F44" i="12"/>
  <c r="G44" i="12"/>
  <c r="J44" i="12"/>
  <c r="K44" i="12"/>
  <c r="L44" i="12"/>
  <c r="M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90" i="12"/>
  <c r="B90" i="12"/>
  <c r="C90" i="12"/>
  <c r="E90" i="12"/>
  <c r="F90" i="12"/>
  <c r="G90" i="12"/>
  <c r="J90" i="12"/>
  <c r="K90" i="12"/>
  <c r="L90" i="12"/>
  <c r="M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92" i="12"/>
  <c r="B92" i="12"/>
  <c r="C92" i="12"/>
  <c r="E92" i="12"/>
  <c r="F92" i="12"/>
  <c r="G92" i="12"/>
  <c r="J92" i="12"/>
  <c r="K92" i="12"/>
  <c r="L92" i="12"/>
  <c r="M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91" i="12"/>
  <c r="B91" i="12"/>
  <c r="C91" i="12"/>
  <c r="E91" i="12"/>
  <c r="F91" i="12"/>
  <c r="G91" i="12"/>
  <c r="J91" i="12"/>
  <c r="K91" i="12"/>
  <c r="L91" i="12"/>
  <c r="M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96" i="12"/>
  <c r="B96" i="12"/>
  <c r="C96" i="12"/>
  <c r="E96" i="12"/>
  <c r="F96" i="12"/>
  <c r="G96" i="12"/>
  <c r="J96" i="12"/>
  <c r="K96" i="12"/>
  <c r="L96" i="12"/>
  <c r="M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87" i="12"/>
  <c r="B87" i="12"/>
  <c r="C87" i="12"/>
  <c r="E87" i="12"/>
  <c r="F87" i="12"/>
  <c r="G87" i="12"/>
  <c r="J87" i="12"/>
  <c r="K87" i="12"/>
  <c r="L87" i="12"/>
  <c r="M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98" i="12"/>
  <c r="B98" i="12"/>
  <c r="C98" i="12"/>
  <c r="E98" i="12"/>
  <c r="F98" i="12"/>
  <c r="G98" i="12"/>
  <c r="J98" i="12"/>
  <c r="K98" i="12"/>
  <c r="L98" i="12"/>
  <c r="M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100" i="12"/>
  <c r="B100" i="12"/>
  <c r="C100" i="12"/>
  <c r="E100" i="12"/>
  <c r="F100" i="12"/>
  <c r="G100" i="12"/>
  <c r="J100" i="12"/>
  <c r="K100" i="12"/>
  <c r="L100" i="12"/>
  <c r="M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88" i="12"/>
  <c r="B88" i="12"/>
  <c r="C88" i="12"/>
  <c r="E88" i="12"/>
  <c r="F88" i="12"/>
  <c r="G88" i="12"/>
  <c r="J88" i="12"/>
  <c r="K88" i="12"/>
  <c r="L88" i="12"/>
  <c r="M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7" i="12"/>
  <c r="B7" i="12"/>
  <c r="C7" i="12"/>
  <c r="E7" i="12"/>
  <c r="F7" i="12"/>
  <c r="G7" i="12"/>
  <c r="J7" i="12"/>
  <c r="K7" i="12"/>
  <c r="L7" i="12"/>
  <c r="M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74" i="12"/>
  <c r="B74" i="12"/>
  <c r="C74" i="12"/>
  <c r="E74" i="12"/>
  <c r="F74" i="12"/>
  <c r="G74" i="12"/>
  <c r="J74" i="12"/>
  <c r="K74" i="12"/>
  <c r="L74" i="12"/>
  <c r="M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77" i="12"/>
  <c r="B77" i="12"/>
  <c r="C77" i="12"/>
  <c r="E77" i="12"/>
  <c r="F77" i="12"/>
  <c r="G77" i="12"/>
  <c r="J77" i="12"/>
  <c r="K77" i="12"/>
  <c r="L77" i="12"/>
  <c r="M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78" i="12"/>
  <c r="B78" i="12"/>
  <c r="C78" i="12"/>
  <c r="E78" i="12"/>
  <c r="F78" i="12"/>
  <c r="G78" i="12"/>
  <c r="J78" i="12"/>
  <c r="K78" i="12"/>
  <c r="L78" i="12"/>
  <c r="M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85" i="12"/>
  <c r="B85" i="12"/>
  <c r="C85" i="12"/>
  <c r="E85" i="12"/>
  <c r="F85" i="12"/>
  <c r="G85" i="12"/>
  <c r="J85" i="12"/>
  <c r="K85" i="12"/>
  <c r="L85" i="12"/>
  <c r="M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101" i="12"/>
  <c r="B101" i="12"/>
  <c r="C101" i="12"/>
  <c r="E101" i="12"/>
  <c r="F101" i="12"/>
  <c r="G101" i="12"/>
  <c r="J101" i="12"/>
  <c r="K101" i="12"/>
  <c r="L101" i="12"/>
  <c r="M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73" i="12"/>
  <c r="B73" i="12"/>
  <c r="C73" i="12"/>
  <c r="E73" i="12"/>
  <c r="F73" i="12"/>
  <c r="G73" i="12"/>
  <c r="J73" i="12"/>
  <c r="K73" i="12"/>
  <c r="L73" i="12"/>
  <c r="M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71" i="12"/>
  <c r="B71" i="12"/>
  <c r="C71" i="12"/>
  <c r="E71" i="12"/>
  <c r="F71" i="12"/>
  <c r="G71" i="12"/>
  <c r="J71" i="12"/>
  <c r="K71" i="12"/>
  <c r="L71" i="12"/>
  <c r="M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69" i="12"/>
  <c r="B69" i="12"/>
  <c r="C69" i="12"/>
  <c r="E69" i="12"/>
  <c r="F69" i="12"/>
  <c r="G69" i="12"/>
  <c r="J69" i="12"/>
  <c r="K69" i="12"/>
  <c r="L69" i="12"/>
  <c r="M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81" i="12"/>
  <c r="B81" i="12"/>
  <c r="C81" i="12"/>
  <c r="E81" i="12"/>
  <c r="F81" i="12"/>
  <c r="G81" i="12"/>
  <c r="J81" i="12"/>
  <c r="K81" i="12"/>
  <c r="L81" i="12"/>
  <c r="M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Q12" i="12" l="1"/>
  <c r="P12" i="12"/>
  <c r="H5" i="12" l="1"/>
  <c r="Q13" i="12" l="1"/>
  <c r="I13" i="12" s="1"/>
  <c r="P13" i="12"/>
  <c r="H13" i="12" s="1"/>
  <c r="I12" i="12"/>
  <c r="H12" i="12"/>
  <c r="F13" i="12" l="1"/>
  <c r="AB13" i="12"/>
  <c r="G13" i="12" l="1"/>
  <c r="F12" i="12" l="1"/>
  <c r="A12" i="12" l="1"/>
  <c r="B12" i="12"/>
  <c r="C12" i="12"/>
  <c r="E12" i="12"/>
  <c r="G12" i="12"/>
  <c r="AB12" i="12"/>
  <c r="J12" i="12"/>
  <c r="K12" i="12"/>
  <c r="L12" i="12"/>
  <c r="M12" i="12"/>
  <c r="N12" i="12"/>
  <c r="O12" i="12"/>
  <c r="R12" i="12"/>
  <c r="S12" i="12"/>
  <c r="T12" i="12"/>
  <c r="U12" i="12"/>
  <c r="V12" i="12"/>
  <c r="W12" i="12"/>
  <c r="X12" i="12"/>
  <c r="Y12" i="12"/>
  <c r="Z12" i="12"/>
  <c r="AA12" i="12"/>
  <c r="AA13" i="12"/>
  <c r="Z13" i="12"/>
  <c r="Y13" i="12"/>
  <c r="X13" i="12"/>
  <c r="W13" i="12"/>
  <c r="V13" i="12"/>
  <c r="U13" i="12"/>
  <c r="T13" i="12"/>
  <c r="S13" i="12"/>
  <c r="R13" i="12"/>
  <c r="O13" i="12"/>
  <c r="N13" i="12"/>
  <c r="M13" i="12"/>
  <c r="L13" i="12"/>
  <c r="K13" i="12"/>
  <c r="J13" i="12"/>
  <c r="E13" i="12"/>
  <c r="C13" i="12"/>
  <c r="B13" i="12"/>
  <c r="A13" i="12"/>
  <c r="AB5" i="12" l="1"/>
  <c r="H4" i="12" s="1"/>
</calcChain>
</file>

<file path=xl/sharedStrings.xml><?xml version="1.0" encoding="utf-8"?>
<sst xmlns="http://schemas.openxmlformats.org/spreadsheetml/2006/main" count="745" uniqueCount="146">
  <si>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</si>
  <si>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</si>
  <si>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</si>
  <si>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</si>
  <si>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</si>
  <si>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</si>
  <si>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</si>
  <si>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</si>
  <si>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</si>
  <si>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</si>
  <si>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</si>
  <si>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</si>
  <si>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</si>
  <si>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</si>
  <si>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</si>
  <si>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</si>
  <si>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</si>
  <si>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</si>
  <si>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</si>
  <si>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</si>
  <si>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</si>
  <si>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</si>
  <si>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</si>
  <si>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</si>
  <si>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(Terms and Conditions continued on next page below. See the "Order" tab to enter your order.)</t>
  </si>
  <si>
    <t>Add Tags to Match Order?</t>
  </si>
  <si>
    <t>Variety</t>
  </si>
  <si>
    <t>V#</t>
  </si>
  <si>
    <t>extended line</t>
  </si>
  <si>
    <t>subtotal</t>
  </si>
  <si>
    <t>Subtotal</t>
  </si>
  <si>
    <t>EOD</t>
  </si>
  <si>
    <t>N</t>
  </si>
  <si>
    <t>(1 thru 3)</t>
  </si>
  <si>
    <t>(Y or N)</t>
  </si>
  <si>
    <t>ASPARAGUS SPRENGERI FERN</t>
  </si>
  <si>
    <t>O</t>
  </si>
  <si>
    <t>72 TRAY</t>
  </si>
  <si>
    <t>ANN</t>
  </si>
  <si>
    <t>Annual variety</t>
  </si>
  <si>
    <t>T3</t>
  </si>
  <si>
    <t>Tag available on request</t>
  </si>
  <si>
    <t>ASPARAGUS MEYERII (FOXTAIL FERN)</t>
  </si>
  <si>
    <t>FERN  ADIANTUM PEDATUM NORTHERN MAIDENHAIR (5 FINGER)</t>
  </si>
  <si>
    <t>PER</t>
  </si>
  <si>
    <t>Perennial variety</t>
  </si>
  <si>
    <t>FERN  ATHYRIUM NIPONICUM PICTUM JAPANESE PAINTED</t>
  </si>
  <si>
    <t>NEW</t>
  </si>
  <si>
    <t>New item with vendor</t>
  </si>
  <si>
    <t>FERN  MATTEUCCIA STRUTHIOPTERIS OSTRICH</t>
  </si>
  <si>
    <t>FERN  POLYSTICHUM ACROSTICHOIDES CHRISTMAS FERN</t>
  </si>
  <si>
    <t>FERN  POLYSTICHUM POLYBLEPHARUM TASSEL</t>
  </si>
  <si>
    <t>FERN  POLYSTICHUM TSUS-SIMENSE KOREAN ROCK</t>
  </si>
  <si>
    <t>FERN  THELYPTERIS DECURSIVE-PINNATA JAPANESE BEECH FERN</t>
  </si>
  <si>
    <t>FERN  ONOCLEA SENSIBILIS  SENSITIVE</t>
  </si>
  <si>
    <t>ALOCASIA BAMBINO</t>
  </si>
  <si>
    <t>T4</t>
  </si>
  <si>
    <t>Tag not available</t>
  </si>
  <si>
    <t>FOLIAGE CALATHEA ELLIPTICA VITTATA</t>
  </si>
  <si>
    <t>FOLIAGE CALATHEA LANCIFOLIA RATTLESNAKE</t>
  </si>
  <si>
    <t>FOLIAGE CALATHEA ORBIFOLIA</t>
  </si>
  <si>
    <t>FOLIAGE CALATHEA ROSEOPICTA ROSE PAINTED</t>
  </si>
  <si>
    <t>FOLIAGE CALATHEA ROSEOPICTA MEDALLION</t>
  </si>
  <si>
    <t>FOLIAGE CALATHEA ROSEOPICTA ROSY</t>
  </si>
  <si>
    <t>FOLIAGE CALATHEA ZEBRINA</t>
  </si>
  <si>
    <t>FOLIAGE CALATHEA ORNATA PINSTRIPE</t>
  </si>
  <si>
    <t>FOLIAGE LUDISIA DISCOLOR JEWEL ORCHID</t>
  </si>
  <si>
    <t>FICUS ELASTICA BURGUNDY (RUBBER PLANT)</t>
  </si>
  <si>
    <t>FICUS ELASTICA RUBY (RUBBER PLANT)</t>
  </si>
  <si>
    <t>FICUS ELASTICA TINEKE (RUBBER PLANT)</t>
  </si>
  <si>
    <t>FICUS LYRATA (FIDDLELEAF FIG)SINGLE</t>
  </si>
  <si>
    <t>FICUS LYRATA BAMBINO (SINGLE) (Dwarf Fiddleleaf Fig)</t>
  </si>
  <si>
    <t>FOLIAGE MONSTERA ADANSONII FRIEDRICHSTHALII SWISS CHEESE VINE</t>
  </si>
  <si>
    <t>FOLIAGE PHILODENDRON BIRKIN</t>
  </si>
  <si>
    <t>FOLIAGE MONSTERA RHAPHIDOPHORA TETRASPERMA GINNY</t>
  </si>
  <si>
    <t>FERN  CYRTOMIUM ROCHFORDIANUM ROCHFORD'S JAPANESE HOLLY FERN</t>
  </si>
  <si>
    <t>FERN  THELYPTERIS KUNTHII SOUTHERN RIVER WOOD</t>
  </si>
  <si>
    <t>FERN  BLECHNUM SPICANT DEER FERN</t>
  </si>
  <si>
    <t>FERN  ATHYRIUM FILIX FEMINA VICTORIA LADY</t>
  </si>
  <si>
    <t>FERN  ATHYRIUM X GHOST PAINTED</t>
  </si>
  <si>
    <t>FERN  OSMUNDA REGALIS VAR SPECTABILIS AMERICAN ROYAL</t>
  </si>
  <si>
    <t>FERN  TROPICAL  CYATHEA COOPERII BRENTWOOD AUSTRALIAN TREE FERN</t>
  </si>
  <si>
    <t>FERN  TROPICAL  NEPHROLEPIS BOSTONIENSIS BOSTON COMPACTA</t>
  </si>
  <si>
    <t>FERN  TROPICAL  NEPHROLEPIS BOSTONIENSIS FLUFFY RUFFLES</t>
  </si>
  <si>
    <t>FERN  TROPICAL  RUMOHRA ADIANTIFORMIS IBERIA LEATHERLEAF</t>
  </si>
  <si>
    <t>FERN  TROPICAL  NEPHROLEPIS CORDIFOLIA DUFFII LEMON BUTTON</t>
  </si>
  <si>
    <t>FERN  TROPICAL  NEPHROLEPIS FALCATA MACHO</t>
  </si>
  <si>
    <t>FERN  TROPICAL  NEPHROLEPIS BOSTONIENSIS BLUE BELL (TEXAS BELL)</t>
  </si>
  <si>
    <t>FERN  TROPICAL  DAVALLIA TYERMANII WHITE RABBITS FOOT</t>
  </si>
  <si>
    <t>FERN  POLYSTICHUM MUNITUM WESTERN SWORD</t>
  </si>
  <si>
    <t>FERN  TROPICAL  PELLAEA ROTUNDIFOLIA BUTTON</t>
  </si>
  <si>
    <t>FERN  ATHYRIUM ANGUSTUM FORMA RUBELLUM LADY IN RED (Northern Lady)</t>
  </si>
  <si>
    <t>FERN  TROPICAL  ASPLENIUM ANTIQUUM JAPANESE BIRDS NEST</t>
  </si>
  <si>
    <t>FERN  TROPICAL  PTERIS CRETICA ALBO LINEATA VARIEGATED CRETAN BRAKE</t>
  </si>
  <si>
    <t>FERN  ARACHNIODES SIMPLICIOR VARIEGATA EAST INDIAN HOLLY</t>
  </si>
  <si>
    <t>FERN  DRYOPTERIS ERYTHROSORA BRILLIANCE AUTUMN</t>
  </si>
  <si>
    <t>FERN  TROPICAL  PTERIS ENSIFORMIS EVERGEMIENSIS VARIEGATED BRAKE</t>
  </si>
  <si>
    <t>FERN  DRYOPTERIS FILIX MAS MALE</t>
  </si>
  <si>
    <t>FERN  ADIANTUM VENUSTUM HIMALAYAN MAIDENHAIR</t>
  </si>
  <si>
    <t>FERN  MICROLEPIA STRIOGOSA LACE</t>
  </si>
  <si>
    <t>FERN  ATHYRIUM OTOPHORUM LIMELIGHT LADY</t>
  </si>
  <si>
    <t>FERN  TROPICAL  ASPLENIUM DIMORPHUM X DIFFORME AUSTRAL GEM</t>
  </si>
  <si>
    <t>FERN  TROPICAL  ASPLENIUM ANTIQUUM VICTORIA BIRDS NEST</t>
  </si>
  <si>
    <t>PAT</t>
  </si>
  <si>
    <t>Patented</t>
  </si>
  <si>
    <t>FERN  TROPICAL  MICROSORUM GROSSUM LAUA'E HAWAIIAN LAUA'E</t>
  </si>
  <si>
    <t>FERN  TROPICAL  MICROSORUM SCOLOPENDRIUM WART KANGAROO</t>
  </si>
  <si>
    <t>FERN  ADIANTUM X MAIRSII MAIRIS'S HARDY MAIDENHAIR</t>
  </si>
  <si>
    <t>FERN  ATHYRIUM NIPONICUM PICTUM JAPANESE REGAL RED PAINTED</t>
  </si>
  <si>
    <t>FERN  THELYPTERIS OVATA LINDHEIMERII DWARF RIVER</t>
  </si>
  <si>
    <t>FERN  TROPICAL  NEPHROLEPIS BOSTONIENSIS BOSTON EMERALD VASE</t>
  </si>
  <si>
    <t>FERN  TROPICAL  ASPLENIUM NIDUS AVES BIRDS NEST</t>
  </si>
  <si>
    <t>FERN  TROPICAL  POLYPODIUM AUREUM BLUE STAR</t>
  </si>
  <si>
    <t>FERN  TROPICAL  NEPHROLEPIS CORDIFOLIA CALIFORNIA UPRIGHT SWORD</t>
  </si>
  <si>
    <t>FERN  TROPICAL  BLECHNUM GIBBUM SILVER LADY</t>
  </si>
  <si>
    <t>FERN  TROPICAL  NEPHROLEPIS CORDIFOLIA  HAWAII KUPUKUPU SWORD</t>
  </si>
  <si>
    <t>FERN  DRYOPTERIS MARGINALIS EASTERN (MARGINAL) WOOD</t>
  </si>
  <si>
    <t>ALOCASIA REGINULA BLACK VELVET</t>
  </si>
  <si>
    <t>ALOCASIA SARIAN</t>
  </si>
  <si>
    <t>SYNGONIUM NEON ROBUSTA</t>
  </si>
  <si>
    <t>FERN  TROPICAL  NEPHROLEPIS BOSTONIENSIS BOSTON DAKOTA</t>
  </si>
  <si>
    <t>FOLIAGE MONSTERA DELICIOSA MONSTERA</t>
  </si>
  <si>
    <t>FOLIAGE RHAPHIDOPHORA DECURSIVA DRAGON TAIL</t>
  </si>
  <si>
    <t>FICUS ALTISSIMA VARIEGATA</t>
  </si>
  <si>
    <t>FICUS BENGHALENSIS AUDREY</t>
  </si>
  <si>
    <t>FERN  TROPICAL  ASPLENIUM SCOLOPENDRIUM HART'S TONGUE FERN</t>
  </si>
  <si>
    <t>FOLIAGE LUDISIA DISCOLOR JEWEL ORCHID ALBA</t>
  </si>
  <si>
    <t>FOLIAGE MACODES PETOLA JEWEL ORCHID GREEN</t>
  </si>
  <si>
    <t>FOLIAGE LUDOCHILUS JEWEL ORCHID SEA TURTLE</t>
  </si>
  <si>
    <t>FOLIAGE PEPEROMIA VERSCHAFFELTII MINI WATERMELON</t>
  </si>
  <si>
    <t>FOLIAGE GOELDII (Thaumatophyllum spruceanum)</t>
  </si>
  <si>
    <t>FOLIAGE PHILODENDRON WINTERBOURN XANADU</t>
  </si>
  <si>
    <t>FOLIAGE SCINDAPSUS PICTUS</t>
  </si>
  <si>
    <t>FOLIAGE LUDISIA BLACK JEWEL ORCHID</t>
  </si>
  <si>
    <t>ALOCASIA HILO BEAUTY</t>
  </si>
  <si>
    <t>ALOCASIA BAGINDA PINK DRAGON</t>
  </si>
  <si>
    <t>FOLIAGE CALATHEA DOTTIE</t>
  </si>
  <si>
    <t>FOLIAGE CALATHEA LEOPORDINA</t>
  </si>
  <si>
    <t>FOLIAGE CALATHEA MAKOYANA PEACOCK</t>
  </si>
  <si>
    <t>FOLIAGE CALATHEA WARSCEWICZII TIGRINA</t>
  </si>
  <si>
    <t>MARANTA LEUCONEURA GREEN</t>
  </si>
  <si>
    <t>FICUS UMBELLATA</t>
  </si>
  <si>
    <t>FICUS LYRATA BAMBINO (CLUMPS) (Dwarf Fiddleleaf Fig)</t>
  </si>
  <si>
    <t>FICUS LYRATA (FIDDLELEAF FIG) CLUMPS</t>
  </si>
  <si>
    <t>FOLIAGE CALATHEA ROSEOPICTA MARION</t>
  </si>
  <si>
    <t>Volume 1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</si>
</sst>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2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/>
    <xf numFmtId="0" fontId="7" fillId="0" borderId="16" xfId="0" applyFont="1" applyFill="1" applyBorder="1"/>
    <xf numFmtId="49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textRotation="90" wrapText="1"/>
    </xf>
    <xf numFmtId="0" fontId="1" fillId="2" borderId="9" xfId="0" applyFont="1" applyFill="1" applyBorder="1" applyAlignment="1" applyProtection="1">
      <alignment horizontal="left" vertical="top" wrapText="1"/>
    </xf>
    <xf numFmtId="164" fontId="1" fillId="2" borderId="9" xfId="0" applyNumberFormat="1" applyFont="1" applyFill="1" applyBorder="1" applyAlignment="1" applyProtection="1">
      <alignment horizontal="center" vertical="top" wrapText="1"/>
    </xf>
    <xf numFmtId="165" fontId="1" fillId="2" borderId="8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49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165" fontId="1" fillId="2" borderId="8" xfId="0" applyNumberFormat="1" applyFont="1" applyFill="1" applyBorder="1" applyAlignment="1" applyProtection="1">
      <alignment horizontal="right" vertical="top" wrapText="1"/>
    </xf>
    <xf numFmtId="165" fontId="1" fillId="5" borderId="25" xfId="0" applyNumberFormat="1" applyFont="1" applyFill="1" applyBorder="1" applyAlignment="1" applyProtection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0" fontId="0" fillId="0" borderId="0" xfId="0" applyAlignment="1" applyProtection="1">
      <alignment horizontal="right" indent="1"/>
    </xf>
    <xf numFmtId="165" fontId="0" fillId="4" borderId="0" xfId="0" applyNumberFormat="1" applyFill="1" applyAlignment="1" applyProtection="1">
      <alignment horizontal="right"/>
    </xf>
    <xf numFmtId="0" fontId="4" fillId="4" borderId="4" xfId="0" applyNumberFormat="1" applyFont="1" applyFill="1" applyBorder="1" applyAlignment="1" applyProtection="1">
      <alignment horizontal="center"/>
    </xf>
    <xf numFmtId="165" fontId="3" fillId="4" borderId="20" xfId="0" applyNumberFormat="1" applyFont="1" applyFill="1" applyBorder="1" applyAlignment="1" applyProtection="1">
      <alignment horizontal="center" vertical="center" shrinkToFit="1"/>
    </xf>
    <xf numFmtId="165" fontId="0" fillId="4" borderId="21" xfId="0" applyNumberFormat="1" applyFill="1" applyBorder="1" applyAlignment="1" applyProtection="1">
      <alignment horizontal="center" vertical="center" shrinkToFit="1"/>
    </xf>
    <xf numFmtId="49" fontId="11" fillId="3" borderId="27" xfId="0" applyNumberFormat="1" applyFont="1" applyFill="1" applyBorder="1" applyAlignment="1" applyProtection="1">
      <alignment horizontal="left" vertical="center" indent="1" shrinkToFit="1"/>
    </xf>
    <xf numFmtId="0" fontId="10" fillId="3" borderId="26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horizontal="left" vertical="center" indent="1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1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vertical="center"/>
    </xf>
    <xf numFmtId="49" fontId="8" fillId="0" borderId="19" xfId="0" applyNumberFormat="1" applyFont="1" applyFill="1" applyBorder="1" applyAlignment="1" applyProtection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 shrinkToFit="1"/>
    </xf>
    <xf numFmtId="49" fontId="0" fillId="0" borderId="5" xfId="0" applyNumberFormat="1" applyFont="1" applyFill="1" applyBorder="1" applyAlignment="1" applyProtection="1">
      <alignment horizontal="center" vertical="center" shrinkToFit="1"/>
    </xf>
    <xf numFmtId="14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wrapText="1"/>
    </xf>
    <xf numFmtId="0" fontId="0" fillId="3" borderId="23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oneCell">
    <xdr:from>
      <xdr:col>0</xdr:col>
      <xdr:colOff>29441</xdr:colOff>
      <xdr:row>48</xdr:row>
      <xdr:rowOff>64407</xdr:rowOff>
    </xdr:from>
    <xdr:to>
      <xdr:col>8</xdr:col>
      <xdr:colOff>757959</xdr:colOff>
      <xdr:row>90</xdr:row>
      <xdr:rowOff>28547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8E1EF-322F-EE4E-B5C3-A2DF064D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1" y="10950121"/>
          <a:ext cx="7332518" cy="948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tabSelected="1" showWhiteSpace="0" zoomScale="140" zoomScaleNormal="140" zoomScaleSheetLayoutView="100" zoomScalePageLayoutView="120" workbookViewId="0">
      <selection activeCell="L33" sqref="L33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4" t="s">
        <v>24</v>
      </c>
    </row>
  </sheetData>
  <sheetProtection sheet="1" objects="1" scenarios="1" selectLockedCells="1" selectUnlockedCells="1"/>
  <printOptions horizontalCentered="1"/>
  <pageMargins left="0" right="0" top="0" bottom="0" header="0" footer="0"/>
  <pageSetup scale="96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B102"/>
  <sheetViews>
    <sheetView zoomScale="90" zoomScaleNormal="90" workbookViewId="0">
      <pane ySplit="6" topLeftCell="A7" activePane="bottomLeft" state="frozen"/>
      <selection pane="bottomLeft" activeCell="A2" sqref="A2:B2"/>
    </sheetView>
  </sheetViews>
  <sheetFormatPr baseColWidth="10" defaultRowHeight="16"/>
  <cols>
    <col min="1" max="1" width="5.83203125" style="7" customWidth="1"/>
    <col min="2" max="2" width="7" style="7" customWidth="1"/>
    <col min="3" max="3" width="6.83203125" style="7" customWidth="1"/>
    <col min="4" max="4" width="8.83203125" style="7" customWidth="1"/>
    <col min="5" max="5" width="14.33203125" style="7" customWidth="1"/>
    <col min="6" max="6" width="2.83203125" style="7" customWidth="1"/>
    <col min="7" max="7" width="70.83203125" style="25" customWidth="1"/>
    <col min="8" max="8" width="8.83203125" style="21" customWidth="1"/>
    <col min="9" max="9" width="8.83203125" style="22" customWidth="1"/>
    <col min="10" max="10" width="16.6640625" style="23" customWidth="1"/>
    <col min="11" max="11" width="8.83203125" style="24" customWidth="1"/>
    <col min="12" max="12" width="8.83203125" style="7" hidden="1" customWidth="1"/>
    <col min="13" max="13" width="8.83203125" style="7" customWidth="1"/>
    <col min="14" max="14" width="9.5" style="7" hidden="1" customWidth="1"/>
    <col min="15" max="15" width="8.83203125" style="7" customWidth="1"/>
    <col min="16" max="16" width="8.83203125" style="8" hidden="1" customWidth="1"/>
    <col min="17" max="17" width="8.83203125" style="9" hidden="1" customWidth="1"/>
    <col min="18" max="18" width="8.83203125" style="8" hidden="1" customWidth="1"/>
    <col min="19" max="19" width="8.83203125" style="9" hidden="1" customWidth="1"/>
    <col min="20" max="20" width="8.83203125" style="8" hidden="1" customWidth="1"/>
    <col min="21" max="21" width="8.83203125" style="9" hidden="1" customWidth="1"/>
    <col min="22" max="22" width="8.83203125" style="8" hidden="1" customWidth="1"/>
    <col min="23" max="23" width="8.83203125" style="9" hidden="1" customWidth="1"/>
    <col min="24" max="24" width="8.83203125" style="8" hidden="1" customWidth="1"/>
    <col min="25" max="25" width="8.83203125" style="9" hidden="1" customWidth="1"/>
    <col min="26" max="26" width="8.83203125" style="8" hidden="1" customWidth="1"/>
    <col min="27" max="27" width="8.83203125" style="9" hidden="1" customWidth="1"/>
    <col min="28" max="28" width="12.6640625" style="22" hidden="1" customWidth="1"/>
    <col min="29" max="16384" width="10.83203125" style="10"/>
  </cols>
  <sheetData>
    <row r="1" spans="1:28" ht="31" customHeight="1">
      <c r="A1" s="44" t="s">
        <v>23</v>
      </c>
      <c r="B1" s="43"/>
      <c r="C1" s="46" t="s">
        <v>22</v>
      </c>
      <c r="D1" s="47"/>
      <c r="E1" s="46" t="s">
        <v>11</v>
      </c>
      <c r="F1" s="47"/>
      <c r="G1" s="6" t="s">
        <v>10</v>
      </c>
      <c r="H1" s="43" t="s">
        <v>9</v>
      </c>
      <c r="I1" s="43"/>
      <c r="J1" s="7"/>
      <c r="K1" s="7"/>
    </row>
    <row r="2" spans="1:28" ht="21" customHeight="1">
      <c r="A2" s="45"/>
      <c r="B2" s="45"/>
      <c r="C2" s="48"/>
      <c r="D2" s="49"/>
      <c r="E2" s="50"/>
      <c r="F2" s="51"/>
      <c r="G2" s="1"/>
      <c r="H2" s="56"/>
      <c r="I2" s="57"/>
      <c r="J2" s="7"/>
      <c r="K2" s="7"/>
    </row>
    <row r="3" spans="1:28" ht="26" customHeight="1">
      <c r="A3" s="54" t="s">
        <v>25</v>
      </c>
      <c r="B3" s="55"/>
      <c r="C3" s="55"/>
      <c r="D3" s="27"/>
      <c r="E3" s="52" t="s">
        <v>8</v>
      </c>
      <c r="F3" s="53"/>
      <c r="G3" s="5"/>
      <c r="H3" s="58" t="s">
        <v>30</v>
      </c>
      <c r="I3" s="58"/>
      <c r="J3" s="34" t="s">
        <v>145</v>
      </c>
      <c r="K3" s="36">
        <v>1</v>
      </c>
      <c r="L3" s="7" t="s">
        <v>33</v>
      </c>
    </row>
    <row r="4" spans="1:28" ht="26" customHeight="1" thickBot="1">
      <c r="A4" s="39"/>
      <c r="B4" s="40"/>
      <c r="C4" s="40"/>
      <c r="D4" s="40"/>
      <c r="E4" s="40"/>
      <c r="F4" s="40"/>
      <c r="G4" s="40"/>
      <c r="H4" s="37" t="str">
        <f>IFERROR(IF(AB5&lt;&gt;0,AB5,""),"VOL 1-3, EOD Y OR N")</f>
        <v/>
      </c>
      <c r="I4" s="38"/>
      <c r="J4" s="34" t="s">
        <v>31</v>
      </c>
      <c r="K4" s="36" t="s">
        <v>32</v>
      </c>
      <c r="L4" s="7" t="s">
        <v>34</v>
      </c>
      <c r="AB4" s="32" t="s">
        <v>29</v>
      </c>
    </row>
    <row r="5" spans="1:28" ht="40" customHeight="1">
      <c r="A5" s="41"/>
      <c r="B5" s="42"/>
      <c r="C5" s="42"/>
      <c r="D5" s="42"/>
      <c r="E5" s="42"/>
      <c r="F5" s="42"/>
      <c r="G5" s="42"/>
      <c r="H5" s="62" t="str">
        <f>CONCATENATE("Volume ", K3, "                 EOD = ", K4)</f>
        <v>Volume 1                 EOD = N</v>
      </c>
      <c r="I5" s="63"/>
      <c r="J5" s="7"/>
      <c r="K5" s="7"/>
      <c r="P5" s="64" t="s">
        <v>16</v>
      </c>
      <c r="Q5" s="60"/>
      <c r="R5" s="64" t="s">
        <v>17</v>
      </c>
      <c r="S5" s="60"/>
      <c r="T5" s="59" t="s">
        <v>18</v>
      </c>
      <c r="U5" s="60"/>
      <c r="V5" s="59" t="s">
        <v>19</v>
      </c>
      <c r="W5" s="60"/>
      <c r="X5" s="59" t="s">
        <v>20</v>
      </c>
      <c r="Y5" s="60"/>
      <c r="Z5" s="59" t="s">
        <v>21</v>
      </c>
      <c r="AA5" s="61"/>
      <c r="AB5" s="33">
        <f>SUBTOTAL(9,AB7:AB7880)</f>
        <v>0</v>
      </c>
    </row>
    <row r="6" spans="1:28" s="28" customFormat="1" ht="35" thickBot="1">
      <c r="A6" s="11" t="s">
        <v>27</v>
      </c>
      <c r="B6" s="12" t="s">
        <v>6</v>
      </c>
      <c r="C6" s="12" t="s">
        <v>0</v>
      </c>
      <c r="D6" s="12" t="s">
        <v>5</v>
      </c>
      <c r="E6" s="12" t="s">
        <v>1</v>
      </c>
      <c r="F6" s="13" t="s">
        <v>12</v>
      </c>
      <c r="G6" s="14" t="s">
        <v>26</v>
      </c>
      <c r="H6" s="15" t="s">
        <v>3</v>
      </c>
      <c r="I6" s="16" t="s">
        <v>7</v>
      </c>
      <c r="J6" s="17" t="s">
        <v>2</v>
      </c>
      <c r="K6" s="18" t="s">
        <v>4</v>
      </c>
      <c r="L6" s="18" t="s">
        <v>12</v>
      </c>
      <c r="M6" s="18" t="s">
        <v>13</v>
      </c>
      <c r="N6" s="18" t="s">
        <v>14</v>
      </c>
      <c r="O6" s="18" t="s">
        <v>15</v>
      </c>
      <c r="P6" s="19" t="s">
        <v>3</v>
      </c>
      <c r="Q6" s="16" t="s">
        <v>7</v>
      </c>
      <c r="R6" s="19" t="s">
        <v>3</v>
      </c>
      <c r="S6" s="16" t="s">
        <v>7</v>
      </c>
      <c r="T6" s="15" t="s">
        <v>3</v>
      </c>
      <c r="U6" s="16" t="s">
        <v>7</v>
      </c>
      <c r="V6" s="19" t="s">
        <v>3</v>
      </c>
      <c r="W6" s="16" t="s">
        <v>7</v>
      </c>
      <c r="X6" s="15" t="s">
        <v>3</v>
      </c>
      <c r="Y6" s="16" t="s">
        <v>7</v>
      </c>
      <c r="Z6" s="19" t="s">
        <v>3</v>
      </c>
      <c r="AA6" s="16" t="s">
        <v>7</v>
      </c>
      <c r="AB6" s="31" t="s">
        <v>28</v>
      </c>
    </row>
    <row r="7" spans="1:28">
      <c r="A7" s="7">
        <f>IF(OUT!C87="", "", OUT!C87)</f>
        <v>745</v>
      </c>
      <c r="B7" s="20">
        <f>IF(OUT!A87="", "", OUT!A87)</f>
        <v>95690</v>
      </c>
      <c r="C7" s="7" t="str">
        <f>IF(OUT!D87="", "", OUT!D87)</f>
        <v>O</v>
      </c>
      <c r="D7" s="29"/>
      <c r="E7" s="7" t="str">
        <f>IF(OUT!E87="", "", OUT!E87)</f>
        <v>72 TRAY</v>
      </c>
      <c r="F7" s="26" t="str">
        <f>IF(OUT!AE87="NEW", "✷", "")</f>
        <v>✷</v>
      </c>
      <c r="G7" s="10" t="str">
        <f>IF(OUT!B87="", "", OUT!B87)</f>
        <v>ALOCASIA BAGINDA PINK DRAGON</v>
      </c>
      <c r="H7" s="21">
        <f>IF(AND($K$3=1,$K$4="N"),P7,IF(AND($K$3=2,$K$4="N"),R7,IF(AND($K$3=3,$K$4="N"),T7,IF(AND($K$3=1,$K$4="Y"),V7,IF(AND($K$3=2,$K$4="Y"),X7,IF(AND($K$3=3,$K$4="Y"),Z7,"FALSE"))))))</f>
        <v>1.3779999999999999</v>
      </c>
      <c r="I7" s="22">
        <f>IF(AND($K$3=1,$K$4="N"),Q7,IF(AND($K$3=2,$K$4="N"),S7,IF(AND($K$3=3,$K$4="N"),U7,IF(AND($K$3=1,$K$4="Y"),W7,IF(AND($K$3=2,$K$4="Y"),Y7,IF(AND($K$3=3,$K$4="Y"),AA7,"FALSE"))))))</f>
        <v>99.21</v>
      </c>
      <c r="J7" s="7" t="str">
        <f>IF(OUT!F87="", "", OUT!F87)</f>
        <v/>
      </c>
      <c r="K7" s="7">
        <f>IF(OUT!P87="", "", OUT!P87)</f>
        <v>72</v>
      </c>
      <c r="L7" s="7" t="str">
        <f>IF(OUT!AE87="", "", OUT!AE87)</f>
        <v>NEW</v>
      </c>
      <c r="M7" s="7" t="str">
        <f>IF(OUT!AG87="", "", OUT!AG87)</f>
        <v/>
      </c>
      <c r="N7" s="7" t="str">
        <f>IF(OUT!AQ87="", "", OUT!AQ87)</f>
        <v/>
      </c>
      <c r="O7" s="7" t="str">
        <f>IF(OUT!BM87="", "", OUT!BM87)</f>
        <v>T4</v>
      </c>
      <c r="P7" s="8">
        <f>IF(OUT!N87="", "", OUT!N87)</f>
        <v>1.3779999999999999</v>
      </c>
      <c r="Q7" s="9">
        <f>IF(OUT!O87="", "", OUT!O87)</f>
        <v>99.21</v>
      </c>
      <c r="R7" s="8" t="str">
        <f>IF(PPG!H87="", "", PPG!H87)</f>
        <v/>
      </c>
      <c r="S7" s="9" t="str">
        <f>IF(PPG!I87="", "", PPG!I87)</f>
        <v/>
      </c>
      <c r="T7" s="8" t="str">
        <f>IF(PPG!J87="", "", PPG!J87)</f>
        <v/>
      </c>
      <c r="U7" s="9" t="str">
        <f>IF(PPG!K87="", "", PPG!K87)</f>
        <v/>
      </c>
      <c r="V7" s="8" t="str">
        <f>IF(PPG!Q87="", "", PPG!Q87)</f>
        <v/>
      </c>
      <c r="W7" s="9" t="str">
        <f>IF(PPG!R87="", "", PPG!R87)</f>
        <v/>
      </c>
      <c r="X7" s="8" t="str">
        <f>IF(PPG!S87="", "", PPG!S87)</f>
        <v/>
      </c>
      <c r="Y7" s="9" t="str">
        <f>IF(PPG!T87="", "", PPG!T87)</f>
        <v/>
      </c>
      <c r="Z7" s="8" t="str">
        <f>IF(PPG!U87="", "", PPG!U87)</f>
        <v/>
      </c>
      <c r="AA7" s="9" t="str">
        <f>IF(PPG!V87="", "", PPG!V87)</f>
        <v/>
      </c>
      <c r="AB7" s="35" t="str">
        <f>IF(D7&lt;&gt;"",D7*I7, "0.00")</f>
        <v>0.00</v>
      </c>
    </row>
    <row r="8" spans="1:28">
      <c r="A8" s="7">
        <f>IF(OUT!C11="", "", OUT!C11)</f>
        <v>745</v>
      </c>
      <c r="B8" s="20">
        <f>IF(OUT!A11="", "", OUT!A11)</f>
        <v>42837</v>
      </c>
      <c r="C8" s="7" t="str">
        <f>IF(OUT!D11="", "", OUT!D11)</f>
        <v>O</v>
      </c>
      <c r="D8" s="29"/>
      <c r="E8" s="7" t="str">
        <f>IF(OUT!E11="", "", OUT!E11)</f>
        <v>72 TRAY</v>
      </c>
      <c r="F8" s="26" t="str">
        <f>IF(OUT!AE11="NEW", "✷", "")</f>
        <v/>
      </c>
      <c r="G8" s="10" t="str">
        <f>IF(OUT!B11="", "", OUT!B11)</f>
        <v>ALOCASIA BAMBINO</v>
      </c>
      <c r="H8" s="21">
        <f>IF(AND($K$3=1,$K$4="N"),P8,IF(AND($K$3=2,$K$4="N"),R8,IF(AND($K$3=3,$K$4="N"),T8,IF(AND($K$3=1,$K$4="Y"),V8,IF(AND($K$3=2,$K$4="Y"),X8,IF(AND($K$3=3,$K$4="Y"),Z8,"FALSE"))))))</f>
        <v>0.91900000000000004</v>
      </c>
      <c r="I8" s="22">
        <f>IF(AND($K$3=1,$K$4="N"),Q8,IF(AND($K$3=2,$K$4="N"),S8,IF(AND($K$3=3,$K$4="N"),U8,IF(AND($K$3=1,$K$4="Y"),W8,IF(AND($K$3=2,$K$4="Y"),Y8,IF(AND($K$3=3,$K$4="Y"),AA8,"FALSE"))))))</f>
        <v>66.16</v>
      </c>
      <c r="J8" s="7" t="str">
        <f>IF(OUT!F11="", "", OUT!F11)</f>
        <v/>
      </c>
      <c r="K8" s="7">
        <f>IF(OUT!P11="", "", OUT!P11)</f>
        <v>72</v>
      </c>
      <c r="L8" s="7" t="str">
        <f>IF(OUT!AE11="", "", OUT!AE11)</f>
        <v/>
      </c>
      <c r="M8" s="7" t="str">
        <f>IF(OUT!AG11="", "", OUT!AG11)</f>
        <v/>
      </c>
      <c r="N8" s="7" t="str">
        <f>IF(OUT!AQ11="", "", OUT!AQ11)</f>
        <v/>
      </c>
      <c r="O8" s="7" t="str">
        <f>IF(OUT!BM11="", "", OUT!BM11)</f>
        <v>T4</v>
      </c>
      <c r="P8" s="8">
        <f>IF(OUT!N11="", "", OUT!N11)</f>
        <v>0.91900000000000004</v>
      </c>
      <c r="Q8" s="9">
        <f>IF(OUT!O11="", "", OUT!O11)</f>
        <v>66.16</v>
      </c>
      <c r="R8" s="8" t="str">
        <f>IF(PPG!H11="", "", PPG!H11)</f>
        <v/>
      </c>
      <c r="S8" s="9" t="str">
        <f>IF(PPG!I11="", "", PPG!I11)</f>
        <v/>
      </c>
      <c r="T8" s="8" t="str">
        <f>IF(PPG!J11="", "", PPG!J11)</f>
        <v/>
      </c>
      <c r="U8" s="9" t="str">
        <f>IF(PPG!K11="", "", PPG!K11)</f>
        <v/>
      </c>
      <c r="V8" s="8" t="str">
        <f>IF(PPG!Q11="", "", PPG!Q11)</f>
        <v/>
      </c>
      <c r="W8" s="9" t="str">
        <f>IF(PPG!R11="", "", PPG!R11)</f>
        <v/>
      </c>
      <c r="X8" s="8" t="str">
        <f>IF(PPG!S11="", "", PPG!S11)</f>
        <v/>
      </c>
      <c r="Y8" s="9" t="str">
        <f>IF(PPG!T11="", "", PPG!T11)</f>
        <v/>
      </c>
      <c r="Z8" s="8" t="str">
        <f>IF(PPG!U11="", "", PPG!U11)</f>
        <v/>
      </c>
      <c r="AA8" s="9" t="str">
        <f>IF(PPG!V11="", "", PPG!V11)</f>
        <v/>
      </c>
      <c r="AB8" s="35" t="str">
        <f>IF(D8&lt;&gt;"",D8*I8, "0.00")</f>
        <v>0.00</v>
      </c>
    </row>
    <row r="9" spans="1:28">
      <c r="A9" s="7">
        <f>IF(OUT!C86="", "", OUT!C86)</f>
        <v>745</v>
      </c>
      <c r="B9" s="20">
        <f>IF(OUT!A86="", "", OUT!A86)</f>
        <v>95689</v>
      </c>
      <c r="C9" s="7" t="str">
        <f>IF(OUT!D86="", "", OUT!D86)</f>
        <v>O</v>
      </c>
      <c r="D9" s="29"/>
      <c r="E9" s="7" t="str">
        <f>IF(OUT!E86="", "", OUT!E86)</f>
        <v>72 TRAY</v>
      </c>
      <c r="F9" s="26" t="str">
        <f>IF(OUT!AE86="NEW", "✷", "")</f>
        <v>✷</v>
      </c>
      <c r="G9" s="10" t="str">
        <f>IF(OUT!B86="", "", OUT!B86)</f>
        <v>ALOCASIA HILO BEAUTY</v>
      </c>
      <c r="H9" s="21">
        <f>IF(AND($K$3=1,$K$4="N"),P9,IF(AND($K$3=2,$K$4="N"),R9,IF(AND($K$3=3,$K$4="N"),T9,IF(AND($K$3=1,$K$4="Y"),V9,IF(AND($K$3=2,$K$4="Y"),X9,IF(AND($K$3=3,$K$4="Y"),Z9,"FALSE"))))))</f>
        <v>1.3779999999999999</v>
      </c>
      <c r="I9" s="22">
        <f>IF(AND($K$3=1,$K$4="N"),Q9,IF(AND($K$3=2,$K$4="N"),S9,IF(AND($K$3=3,$K$4="N"),U9,IF(AND($K$3=1,$K$4="Y"),W9,IF(AND($K$3=2,$K$4="Y"),Y9,IF(AND($K$3=3,$K$4="Y"),AA9,"FALSE"))))))</f>
        <v>99.21</v>
      </c>
      <c r="J9" s="7" t="str">
        <f>IF(OUT!F86="", "", OUT!F86)</f>
        <v/>
      </c>
      <c r="K9" s="7">
        <f>IF(OUT!P86="", "", OUT!P86)</f>
        <v>72</v>
      </c>
      <c r="L9" s="7" t="str">
        <f>IF(OUT!AE86="", "", OUT!AE86)</f>
        <v>NEW</v>
      </c>
      <c r="M9" s="7" t="str">
        <f>IF(OUT!AG86="", "", OUT!AG86)</f>
        <v/>
      </c>
      <c r="N9" s="7" t="str">
        <f>IF(OUT!AQ86="", "", OUT!AQ86)</f>
        <v/>
      </c>
      <c r="O9" s="7" t="str">
        <f>IF(OUT!BM86="", "", OUT!BM86)</f>
        <v>T4</v>
      </c>
      <c r="P9" s="8">
        <f>IF(OUT!N86="", "", OUT!N86)</f>
        <v>1.3779999999999999</v>
      </c>
      <c r="Q9" s="9">
        <f>IF(OUT!O86="", "", OUT!O86)</f>
        <v>99.21</v>
      </c>
      <c r="R9" s="8" t="str">
        <f>IF(PPG!H86="", "", PPG!H86)</f>
        <v/>
      </c>
      <c r="S9" s="9" t="str">
        <f>IF(PPG!I86="", "", PPG!I86)</f>
        <v/>
      </c>
      <c r="T9" s="8" t="str">
        <f>IF(PPG!J86="", "", PPG!J86)</f>
        <v/>
      </c>
      <c r="U9" s="9" t="str">
        <f>IF(PPG!K86="", "", PPG!K86)</f>
        <v/>
      </c>
      <c r="V9" s="8" t="str">
        <f>IF(PPG!Q86="", "", PPG!Q86)</f>
        <v/>
      </c>
      <c r="W9" s="9" t="str">
        <f>IF(PPG!R86="", "", PPG!R86)</f>
        <v/>
      </c>
      <c r="X9" s="8" t="str">
        <f>IF(PPG!S86="", "", PPG!S86)</f>
        <v/>
      </c>
      <c r="Y9" s="9" t="str">
        <f>IF(PPG!T86="", "", PPG!T86)</f>
        <v/>
      </c>
      <c r="Z9" s="8" t="str">
        <f>IF(PPG!U86="", "", PPG!U86)</f>
        <v/>
      </c>
      <c r="AA9" s="9" t="str">
        <f>IF(PPG!V86="", "", PPG!V86)</f>
        <v/>
      </c>
      <c r="AB9" s="35" t="str">
        <f>IF(D9&lt;&gt;"",D9*I9, "0.00")</f>
        <v>0.00</v>
      </c>
    </row>
    <row r="10" spans="1:28">
      <c r="A10" s="7">
        <f>IF(OUT!C69="", "", OUT!C69)</f>
        <v>745</v>
      </c>
      <c r="B10" s="20">
        <f>IF(OUT!A69="", "", OUT!A69)</f>
        <v>83663</v>
      </c>
      <c r="C10" s="7" t="str">
        <f>IF(OUT!D69="", "", OUT!D69)</f>
        <v>O</v>
      </c>
      <c r="D10" s="29"/>
      <c r="E10" s="7" t="str">
        <f>IF(OUT!E69="", "", OUT!E69)</f>
        <v>72 TRAY</v>
      </c>
      <c r="F10" s="26" t="str">
        <f>IF(OUT!AE69="NEW", "✷", "")</f>
        <v/>
      </c>
      <c r="G10" s="10" t="str">
        <f>IF(OUT!B69="", "", OUT!B69)</f>
        <v>ALOCASIA REGINULA BLACK VELVET</v>
      </c>
      <c r="H10" s="21">
        <f>IF(AND($K$3=1,$K$4="N"),P10,IF(AND($K$3=2,$K$4="N"),R10,IF(AND($K$3=3,$K$4="N"),T10,IF(AND($K$3=1,$K$4="Y"),V10,IF(AND($K$3=2,$K$4="Y"),X10,IF(AND($K$3=3,$K$4="Y"),Z10,"FALSE"))))))</f>
        <v>1.212</v>
      </c>
      <c r="I10" s="22">
        <f>IF(AND($K$3=1,$K$4="N"),Q10,IF(AND($K$3=2,$K$4="N"),S10,IF(AND($K$3=3,$K$4="N"),U10,IF(AND($K$3=1,$K$4="Y"),W10,IF(AND($K$3=2,$K$4="Y"),Y10,IF(AND($K$3=3,$K$4="Y"),AA10,"FALSE"))))))</f>
        <v>87.26</v>
      </c>
      <c r="J10" s="7" t="str">
        <f>IF(OUT!F69="", "", OUT!F69)</f>
        <v/>
      </c>
      <c r="K10" s="7">
        <f>IF(OUT!P69="", "", OUT!P69)</f>
        <v>72</v>
      </c>
      <c r="L10" s="7" t="str">
        <f>IF(OUT!AE69="", "", OUT!AE69)</f>
        <v/>
      </c>
      <c r="M10" s="7" t="str">
        <f>IF(OUT!AG69="", "", OUT!AG69)</f>
        <v/>
      </c>
      <c r="N10" s="7" t="str">
        <f>IF(OUT!AQ69="", "", OUT!AQ69)</f>
        <v/>
      </c>
      <c r="O10" s="7" t="str">
        <f>IF(OUT!BM69="", "", OUT!BM69)</f>
        <v>T4</v>
      </c>
      <c r="P10" s="8">
        <f>IF(OUT!N69="", "", OUT!N69)</f>
        <v>1.212</v>
      </c>
      <c r="Q10" s="9">
        <f>IF(OUT!O69="", "", OUT!O69)</f>
        <v>87.26</v>
      </c>
      <c r="R10" s="8" t="str">
        <f>IF(PPG!H69="", "", PPG!H69)</f>
        <v/>
      </c>
      <c r="S10" s="9" t="str">
        <f>IF(PPG!I69="", "", PPG!I69)</f>
        <v/>
      </c>
      <c r="T10" s="8" t="str">
        <f>IF(PPG!J69="", "", PPG!J69)</f>
        <v/>
      </c>
      <c r="U10" s="9" t="str">
        <f>IF(PPG!K69="", "", PPG!K69)</f>
        <v/>
      </c>
      <c r="V10" s="8" t="str">
        <f>IF(PPG!Q69="", "", PPG!Q69)</f>
        <v/>
      </c>
      <c r="W10" s="9" t="str">
        <f>IF(PPG!R69="", "", PPG!R69)</f>
        <v/>
      </c>
      <c r="X10" s="8" t="str">
        <f>IF(PPG!S69="", "", PPG!S69)</f>
        <v/>
      </c>
      <c r="Y10" s="9" t="str">
        <f>IF(PPG!T69="", "", PPG!T69)</f>
        <v/>
      </c>
      <c r="Z10" s="8" t="str">
        <f>IF(PPG!U69="", "", PPG!U69)</f>
        <v/>
      </c>
      <c r="AA10" s="9" t="str">
        <f>IF(PPG!V69="", "", PPG!V69)</f>
        <v/>
      </c>
      <c r="AB10" s="35" t="str">
        <f>IF(D10&lt;&gt;"",D10*I10, "0.00")</f>
        <v>0.00</v>
      </c>
    </row>
    <row r="11" spans="1:28">
      <c r="A11" s="7">
        <f>IF(OUT!C70="", "", OUT!C70)</f>
        <v>745</v>
      </c>
      <c r="B11" s="20">
        <f>IF(OUT!A70="", "", OUT!A70)</f>
        <v>83689</v>
      </c>
      <c r="C11" s="7" t="str">
        <f>IF(OUT!D70="", "", OUT!D70)</f>
        <v>O</v>
      </c>
      <c r="D11" s="29"/>
      <c r="E11" s="7" t="str">
        <f>IF(OUT!E70="", "", OUT!E70)</f>
        <v>72 TRAY</v>
      </c>
      <c r="F11" s="26" t="str">
        <f>IF(OUT!AE70="NEW", "✷", "")</f>
        <v/>
      </c>
      <c r="G11" s="10" t="str">
        <f>IF(OUT!B70="", "", OUT!B70)</f>
        <v>ALOCASIA SARIAN</v>
      </c>
      <c r="H11" s="21">
        <f>IF(AND($K$3=1,$K$4="N"),P11,IF(AND($K$3=2,$K$4="N"),R11,IF(AND($K$3=3,$K$4="N"),T11,IF(AND($K$3=1,$K$4="Y"),V11,IF(AND($K$3=2,$K$4="Y"),X11,IF(AND($K$3=3,$K$4="Y"),Z11,"FALSE"))))))</f>
        <v>1.3779999999999999</v>
      </c>
      <c r="I11" s="22">
        <f>IF(AND($K$3=1,$K$4="N"),Q11,IF(AND($K$3=2,$K$4="N"),S11,IF(AND($K$3=3,$K$4="N"),U11,IF(AND($K$3=1,$K$4="Y"),W11,IF(AND($K$3=2,$K$4="Y"),Y11,IF(AND($K$3=3,$K$4="Y"),AA11,"FALSE"))))))</f>
        <v>99.21</v>
      </c>
      <c r="J11" s="7" t="str">
        <f>IF(OUT!F70="", "", OUT!F70)</f>
        <v/>
      </c>
      <c r="K11" s="7">
        <f>IF(OUT!P70="", "", OUT!P70)</f>
        <v>72</v>
      </c>
      <c r="L11" s="7" t="str">
        <f>IF(OUT!AE70="", "", OUT!AE70)</f>
        <v/>
      </c>
      <c r="M11" s="7" t="str">
        <f>IF(OUT!AG70="", "", OUT!AG70)</f>
        <v/>
      </c>
      <c r="N11" s="7" t="str">
        <f>IF(OUT!AQ70="", "", OUT!AQ70)</f>
        <v/>
      </c>
      <c r="O11" s="7" t="str">
        <f>IF(OUT!BM70="", "", OUT!BM70)</f>
        <v>T4</v>
      </c>
      <c r="P11" s="8">
        <f>IF(OUT!N70="", "", OUT!N70)</f>
        <v>1.3779999999999999</v>
      </c>
      <c r="Q11" s="9">
        <f>IF(OUT!O70="", "", OUT!O70)</f>
        <v>99.21</v>
      </c>
      <c r="R11" s="8" t="str">
        <f>IF(PPG!H70="", "", PPG!H70)</f>
        <v/>
      </c>
      <c r="S11" s="9" t="str">
        <f>IF(PPG!I70="", "", PPG!I70)</f>
        <v/>
      </c>
      <c r="T11" s="8" t="str">
        <f>IF(PPG!J70="", "", PPG!J70)</f>
        <v/>
      </c>
      <c r="U11" s="9" t="str">
        <f>IF(PPG!K70="", "", PPG!K70)</f>
        <v/>
      </c>
      <c r="V11" s="8" t="str">
        <f>IF(PPG!Q70="", "", PPG!Q70)</f>
        <v/>
      </c>
      <c r="W11" s="9" t="str">
        <f>IF(PPG!R70="", "", PPG!R70)</f>
        <v/>
      </c>
      <c r="X11" s="8" t="str">
        <f>IF(PPG!S70="", "", PPG!S70)</f>
        <v/>
      </c>
      <c r="Y11" s="9" t="str">
        <f>IF(PPG!T70="", "", PPG!T70)</f>
        <v/>
      </c>
      <c r="Z11" s="8" t="str">
        <f>IF(PPG!U70="", "", PPG!U70)</f>
        <v/>
      </c>
      <c r="AA11" s="9" t="str">
        <f>IF(PPG!V70="", "", PPG!V70)</f>
        <v/>
      </c>
      <c r="AB11" s="35" t="str">
        <f>IF(D11&lt;&gt;"",D11*I11, "0.00")</f>
        <v>0.00</v>
      </c>
    </row>
    <row r="12" spans="1:28">
      <c r="A12" s="7">
        <f>IF(OUT!C2="", "", OUT!C2)</f>
        <v>745</v>
      </c>
      <c r="B12" s="20">
        <f>IF(OUT!A2="", "", OUT!A2)</f>
        <v>1379</v>
      </c>
      <c r="C12" s="7" t="str">
        <f>IF(OUT!D2="", "", OUT!D2)</f>
        <v>O</v>
      </c>
      <c r="D12" s="29"/>
      <c r="E12" s="7" t="str">
        <f>IF(OUT!E2="", "", OUT!E2)</f>
        <v>72 TRAY</v>
      </c>
      <c r="F12" s="26" t="str">
        <f>IF(OUT!AE2="NEW", "✷", "")</f>
        <v/>
      </c>
      <c r="G12" s="10" t="str">
        <f>IF(OUT!B2="", "", OUT!B2)</f>
        <v>ASPARAGUS MEYERII (FOXTAIL FERN)</v>
      </c>
      <c r="H12" s="21">
        <f>IF(AND($K$3=1,$K$4="N"),P12,IF(AND($K$3=2,$K$4="N"),R12,IF(AND($K$3=3,$K$4="N"),T12,IF(AND($K$3=1,$K$4="Y"),V12,IF(AND($K$3=2,$K$4="Y"),X12,IF(AND($K$3=3,$K$4="Y"),Z12,"FALSE"))))))</f>
        <v>1.085</v>
      </c>
      <c r="I12" s="22">
        <f>IF(AND($K$3=1,$K$4="N"),Q12,IF(AND($K$3=2,$K$4="N"),S12,IF(AND($K$3=3,$K$4="N"),U12,IF(AND($K$3=1,$K$4="Y"),W12,IF(AND($K$3=2,$K$4="Y"),Y12,IF(AND($K$3=3,$K$4="Y"),AA12,"FALSE"))))))</f>
        <v>78.12</v>
      </c>
      <c r="J12" s="7" t="str">
        <f>IF(OUT!F2="", "", OUT!F2)</f>
        <v/>
      </c>
      <c r="K12" s="7">
        <f>IF(OUT!P2="", "", OUT!P2)</f>
        <v>72</v>
      </c>
      <c r="L12" s="7" t="str">
        <f>IF(OUT!AE2="", "", OUT!AE2)</f>
        <v/>
      </c>
      <c r="M12" s="7" t="str">
        <f>IF(OUT!AG2="", "", OUT!AG2)</f>
        <v/>
      </c>
      <c r="N12" s="7" t="str">
        <f>IF(OUT!AQ2="", "", OUT!AQ2)</f>
        <v/>
      </c>
      <c r="O12" s="7" t="str">
        <f>IF(OUT!BM2="", "", OUT!BM2)</f>
        <v>T3</v>
      </c>
      <c r="P12" s="8">
        <f>IF(OUT!N2="", "", OUT!N2)</f>
        <v>1.085</v>
      </c>
      <c r="Q12" s="9">
        <f>IF(OUT!O2="", "", OUT!O2)</f>
        <v>78.12</v>
      </c>
      <c r="R12" s="8" t="str">
        <f>IF(PPG!H2="", "", PPG!H2)</f>
        <v/>
      </c>
      <c r="S12" s="9" t="str">
        <f>IF(PPG!I2="", "", PPG!I2)</f>
        <v/>
      </c>
      <c r="T12" s="8" t="str">
        <f>IF(PPG!J2="", "", PPG!J2)</f>
        <v/>
      </c>
      <c r="U12" s="9" t="str">
        <f>IF(PPG!K2="", "", PPG!K2)</f>
        <v/>
      </c>
      <c r="V12" s="8" t="str">
        <f>IF(PPG!Q2="", "", PPG!Q2)</f>
        <v/>
      </c>
      <c r="W12" s="9" t="str">
        <f>IF(PPG!R2="", "", PPG!R2)</f>
        <v/>
      </c>
      <c r="X12" s="8" t="str">
        <f>IF(PPG!S2="", "", PPG!S2)</f>
        <v/>
      </c>
      <c r="Y12" s="9" t="str">
        <f>IF(PPG!T2="", "", PPG!T2)</f>
        <v/>
      </c>
      <c r="Z12" s="8" t="str">
        <f>IF(PPG!U2="", "", PPG!U2)</f>
        <v/>
      </c>
      <c r="AA12" s="9" t="str">
        <f>IF(PPG!V2="", "", PPG!V2)</f>
        <v/>
      </c>
      <c r="AB12" s="35" t="str">
        <f>IF(D12&lt;&gt;"",D12*I12, "0.00")</f>
        <v>0.00</v>
      </c>
    </row>
    <row r="13" spans="1:28">
      <c r="A13" s="7">
        <f>IF(OUT!C1="", "", OUT!C1)</f>
        <v>745</v>
      </c>
      <c r="B13" s="20">
        <f>IF(OUT!A1="", "", OUT!A1)</f>
        <v>1377</v>
      </c>
      <c r="C13" s="7" t="str">
        <f>IF(OUT!D1="", "", OUT!D1)</f>
        <v>O</v>
      </c>
      <c r="D13" s="29"/>
      <c r="E13" s="7" t="str">
        <f>IF(OUT!E1="", "", OUT!E1)</f>
        <v>72 TRAY</v>
      </c>
      <c r="F13" s="26" t="str">
        <f>IF(OUT!AE1="NEW", "✷", "")</f>
        <v/>
      </c>
      <c r="G13" s="30" t="str">
        <f>IF(OUT!B1="", "", OUT!B1)</f>
        <v>ASPARAGUS SPRENGERI FERN</v>
      </c>
      <c r="H13" s="21">
        <f>IF(AND($K$3=1,$K$4="N"),P13,IF(AND($K$3=2,$K$4="N"),R13,IF(AND($K$3=3,$K$4="N"),T13,IF(AND($K$3=1,$K$4="Y"),V13,IF(AND($K$3=2,$K$4="Y"),X13,IF(AND($K$3=3,$K$4="Y"),Z13,"FALSE"))))))</f>
        <v>0.67600000000000005</v>
      </c>
      <c r="I13" s="22">
        <f>IF(AND($K$3=1,$K$4="N"),Q13,IF(AND($K$3=2,$K$4="N"),S13,IF(AND($K$3=3,$K$4="N"),U13,IF(AND($K$3=1,$K$4="Y"),W13,IF(AND($K$3=2,$K$4="Y"),Y13,IF(AND($K$3=3,$K$4="Y"),AA13,"FALSE"))))))</f>
        <v>48.67</v>
      </c>
      <c r="J13" s="7" t="str">
        <f>IF(OUT!F1="", "", OUT!F1)</f>
        <v/>
      </c>
      <c r="K13" s="7">
        <f>IF(OUT!P1="", "", OUT!P1)</f>
        <v>72</v>
      </c>
      <c r="L13" s="7" t="str">
        <f>IF(OUT!AE1="", "", OUT!AE1)</f>
        <v/>
      </c>
      <c r="M13" s="7" t="str">
        <f>IF(OUT!AG1="", "", OUT!AG1)</f>
        <v/>
      </c>
      <c r="N13" s="7" t="str">
        <f>IF(OUT!AQ1="", "", OUT!AQ1)</f>
        <v/>
      </c>
      <c r="O13" s="7" t="str">
        <f>IF(OUT!BM1="", "", OUT!BM1)</f>
        <v>T3</v>
      </c>
      <c r="P13" s="8">
        <f>IF(OUT!N1="", "", OUT!N1)</f>
        <v>0.67600000000000005</v>
      </c>
      <c r="Q13" s="9">
        <f>IF(OUT!O1="", "", OUT!O1)</f>
        <v>48.67</v>
      </c>
      <c r="R13" s="8" t="str">
        <f>IF(PPG!H1="", "", PPG!H1)</f>
        <v/>
      </c>
      <c r="S13" s="9" t="str">
        <f>IF(PPG!I1="", "", PPG!I1)</f>
        <v/>
      </c>
      <c r="T13" s="8" t="str">
        <f>IF(PPG!J1="", "", PPG!J1)</f>
        <v/>
      </c>
      <c r="U13" s="9" t="str">
        <f>IF(PPG!K1="", "", PPG!K1)</f>
        <v/>
      </c>
      <c r="V13" s="8" t="str">
        <f>IF(PPG!Q1="", "", PPG!Q1)</f>
        <v/>
      </c>
      <c r="W13" s="9" t="str">
        <f>IF(PPG!R1="", "", PPG!R1)</f>
        <v/>
      </c>
      <c r="X13" s="8" t="str">
        <f>IF(PPG!S1="", "", PPG!S1)</f>
        <v/>
      </c>
      <c r="Y13" s="9" t="str">
        <f>IF(PPG!T1="", "", PPG!T1)</f>
        <v/>
      </c>
      <c r="Z13" s="8" t="str">
        <f>IF(PPG!U1="", "", PPG!U1)</f>
        <v/>
      </c>
      <c r="AA13" s="9" t="str">
        <f>IF(PPG!V1="", "", PPG!V1)</f>
        <v/>
      </c>
      <c r="AB13" s="35" t="str">
        <f>IF(D13&lt;&gt;"",D13*I13, "0.00")</f>
        <v>0.00</v>
      </c>
    </row>
    <row r="14" spans="1:28">
      <c r="A14" s="7">
        <f>IF(OUT!C3="", "", OUT!C3)</f>
        <v>745</v>
      </c>
      <c r="B14" s="20">
        <f>IF(OUT!A3="", "", OUT!A3)</f>
        <v>30523</v>
      </c>
      <c r="C14" s="7" t="str">
        <f>IF(OUT!D3="", "", OUT!D3)</f>
        <v>O</v>
      </c>
      <c r="D14" s="29"/>
      <c r="E14" s="7" t="str">
        <f>IF(OUT!E3="", "", OUT!E3)</f>
        <v>72 TRAY</v>
      </c>
      <c r="F14" s="26" t="str">
        <f>IF(OUT!AE3="NEW", "✷", "")</f>
        <v/>
      </c>
      <c r="G14" s="10" t="str">
        <f>IF(OUT!B3="", "", OUT!B3)</f>
        <v>FERN  ADIANTUM PEDATUM NORTHERN MAIDENHAIR (5 FINGER)</v>
      </c>
      <c r="H14" s="21">
        <f>IF(AND($K$3=1,$K$4="N"),P14,IF(AND($K$3=2,$K$4="N"),R14,IF(AND($K$3=3,$K$4="N"),T14,IF(AND($K$3=1,$K$4="Y"),V14,IF(AND($K$3=2,$K$4="Y"),X14,IF(AND($K$3=3,$K$4="Y"),Z14,"FALSE"))))))</f>
        <v>1.0720000000000001</v>
      </c>
      <c r="I14" s="22">
        <f>IF(AND($K$3=1,$K$4="N"),Q14,IF(AND($K$3=2,$K$4="N"),S14,IF(AND($K$3=3,$K$4="N"),U14,IF(AND($K$3=1,$K$4="Y"),W14,IF(AND($K$3=2,$K$4="Y"),Y14,IF(AND($K$3=3,$K$4="Y"),AA14,"FALSE"))))))</f>
        <v>77.180000000000007</v>
      </c>
      <c r="J14" s="7" t="str">
        <f>IF(OUT!F3="", "", OUT!F3)</f>
        <v/>
      </c>
      <c r="K14" s="7">
        <f>IF(OUT!P3="", "", OUT!P3)</f>
        <v>72</v>
      </c>
      <c r="L14" s="7" t="str">
        <f>IF(OUT!AE3="", "", OUT!AE3)</f>
        <v/>
      </c>
      <c r="M14" s="7" t="str">
        <f>IF(OUT!AG3="", "", OUT!AG3)</f>
        <v/>
      </c>
      <c r="N14" s="7" t="str">
        <f>IF(OUT!AQ3="", "", OUT!AQ3)</f>
        <v/>
      </c>
      <c r="O14" s="7" t="str">
        <f>IF(OUT!BM3="", "", OUT!BM3)</f>
        <v>T3</v>
      </c>
      <c r="P14" s="8">
        <f>IF(OUT!N3="", "", OUT!N3)</f>
        <v>1.0720000000000001</v>
      </c>
      <c r="Q14" s="9">
        <f>IF(OUT!O3="", "", OUT!O3)</f>
        <v>77.180000000000007</v>
      </c>
      <c r="R14" s="8" t="str">
        <f>IF(PPG!H3="", "", PPG!H3)</f>
        <v/>
      </c>
      <c r="S14" s="9" t="str">
        <f>IF(PPG!I3="", "", PPG!I3)</f>
        <v/>
      </c>
      <c r="T14" s="8" t="str">
        <f>IF(PPG!J3="", "", PPG!J3)</f>
        <v/>
      </c>
      <c r="U14" s="9" t="str">
        <f>IF(PPG!K3="", "", PPG!K3)</f>
        <v/>
      </c>
      <c r="V14" s="8" t="str">
        <f>IF(PPG!Q3="", "", PPG!Q3)</f>
        <v/>
      </c>
      <c r="W14" s="9" t="str">
        <f>IF(PPG!R3="", "", PPG!R3)</f>
        <v/>
      </c>
      <c r="X14" s="8" t="str">
        <f>IF(PPG!S3="", "", PPG!S3)</f>
        <v/>
      </c>
      <c r="Y14" s="9" t="str">
        <f>IF(PPG!T3="", "", PPG!T3)</f>
        <v/>
      </c>
      <c r="Z14" s="8" t="str">
        <f>IF(PPG!U3="", "", PPG!U3)</f>
        <v/>
      </c>
      <c r="AA14" s="9" t="str">
        <f>IF(PPG!V3="", "", PPG!V3)</f>
        <v/>
      </c>
      <c r="AB14" s="35" t="str">
        <f>IF(D14&lt;&gt;"",D14*I14, "0.00")</f>
        <v>0.00</v>
      </c>
    </row>
    <row r="15" spans="1:28">
      <c r="A15" s="7">
        <f>IF(OUT!C52="", "", OUT!C52)</f>
        <v>745</v>
      </c>
      <c r="B15" s="20">
        <f>IF(OUT!A52="", "", OUT!A52)</f>
        <v>69203</v>
      </c>
      <c r="C15" s="7" t="str">
        <f>IF(OUT!D52="", "", OUT!D52)</f>
        <v>O</v>
      </c>
      <c r="D15" s="29"/>
      <c r="E15" s="7" t="str">
        <f>IF(OUT!E52="", "", OUT!E52)</f>
        <v>72 TRAY</v>
      </c>
      <c r="F15" s="26" t="str">
        <f>IF(OUT!AE52="NEW", "✷", "")</f>
        <v/>
      </c>
      <c r="G15" s="10" t="str">
        <f>IF(OUT!B52="", "", OUT!B52)</f>
        <v>FERN  ADIANTUM VENUSTUM HIMALAYAN MAIDENHAIR</v>
      </c>
      <c r="H15" s="21">
        <f>IF(AND($K$3=1,$K$4="N"),P15,IF(AND($K$3=2,$K$4="N"),R15,IF(AND($K$3=3,$K$4="N"),T15,IF(AND($K$3=1,$K$4="Y"),V15,IF(AND($K$3=2,$K$4="Y"),X15,IF(AND($K$3=3,$K$4="Y"),Z15,"FALSE"))))))</f>
        <v>1.046</v>
      </c>
      <c r="I15" s="22">
        <f>IF(AND($K$3=1,$K$4="N"),Q15,IF(AND($K$3=2,$K$4="N"),S15,IF(AND($K$3=3,$K$4="N"),U15,IF(AND($K$3=1,$K$4="Y"),W15,IF(AND($K$3=2,$K$4="Y"),Y15,IF(AND($K$3=3,$K$4="Y"),AA15,"FALSE"))))))</f>
        <v>75.31</v>
      </c>
      <c r="J15" s="7" t="str">
        <f>IF(OUT!F52="", "", OUT!F52)</f>
        <v/>
      </c>
      <c r="K15" s="7">
        <f>IF(OUT!P52="", "", OUT!P52)</f>
        <v>72</v>
      </c>
      <c r="L15" s="7" t="str">
        <f>IF(OUT!AE52="", "", OUT!AE52)</f>
        <v/>
      </c>
      <c r="M15" s="7" t="str">
        <f>IF(OUT!AG52="", "", OUT!AG52)</f>
        <v/>
      </c>
      <c r="N15" s="7" t="str">
        <f>IF(OUT!AQ52="", "", OUT!AQ52)</f>
        <v/>
      </c>
      <c r="O15" s="7" t="str">
        <f>IF(OUT!BM52="", "", OUT!BM52)</f>
        <v>T3</v>
      </c>
      <c r="P15" s="8">
        <f>IF(OUT!N52="", "", OUT!N52)</f>
        <v>1.046</v>
      </c>
      <c r="Q15" s="9">
        <f>IF(OUT!O52="", "", OUT!O52)</f>
        <v>75.31</v>
      </c>
      <c r="R15" s="8" t="str">
        <f>IF(PPG!H52="", "", PPG!H52)</f>
        <v/>
      </c>
      <c r="S15" s="9" t="str">
        <f>IF(PPG!I52="", "", PPG!I52)</f>
        <v/>
      </c>
      <c r="T15" s="8" t="str">
        <f>IF(PPG!J52="", "", PPG!J52)</f>
        <v/>
      </c>
      <c r="U15" s="9" t="str">
        <f>IF(PPG!K52="", "", PPG!K52)</f>
        <v/>
      </c>
      <c r="V15" s="8" t="str">
        <f>IF(PPG!Q52="", "", PPG!Q52)</f>
        <v/>
      </c>
      <c r="W15" s="9" t="str">
        <f>IF(PPG!R52="", "", PPG!R52)</f>
        <v/>
      </c>
      <c r="X15" s="8" t="str">
        <f>IF(PPG!S52="", "", PPG!S52)</f>
        <v/>
      </c>
      <c r="Y15" s="9" t="str">
        <f>IF(PPG!T52="", "", PPG!T52)</f>
        <v/>
      </c>
      <c r="Z15" s="8" t="str">
        <f>IF(PPG!U52="", "", PPG!U52)</f>
        <v/>
      </c>
      <c r="AA15" s="9" t="str">
        <f>IF(PPG!V52="", "", PPG!V52)</f>
        <v/>
      </c>
      <c r="AB15" s="35" t="str">
        <f>IF(D15&lt;&gt;"",D15*I15, "0.00")</f>
        <v>0.00</v>
      </c>
    </row>
    <row r="16" spans="1:28">
      <c r="A16" s="7">
        <f>IF(OUT!C59="", "", OUT!C59)</f>
        <v>745</v>
      </c>
      <c r="B16" s="20">
        <f>IF(OUT!A59="", "", OUT!A59)</f>
        <v>74566</v>
      </c>
      <c r="C16" s="7" t="str">
        <f>IF(OUT!D59="", "", OUT!D59)</f>
        <v>O</v>
      </c>
      <c r="D16" s="29"/>
      <c r="E16" s="7" t="str">
        <f>IF(OUT!E59="", "", OUT!E59)</f>
        <v>72 TRAY</v>
      </c>
      <c r="F16" s="26" t="str">
        <f>IF(OUT!AE59="NEW", "✷", "")</f>
        <v/>
      </c>
      <c r="G16" s="10" t="str">
        <f>IF(OUT!B59="", "", OUT!B59)</f>
        <v>FERN  ADIANTUM X MAIRSII MAIRIS'S HARDY MAIDENHAIR</v>
      </c>
      <c r="H16" s="21">
        <f>IF(AND($K$3=1,$K$4="N"),P16,IF(AND($K$3=2,$K$4="N"),R16,IF(AND($K$3=3,$K$4="N"),T16,IF(AND($K$3=1,$K$4="Y"),V16,IF(AND($K$3=2,$K$4="Y"),X16,IF(AND($K$3=3,$K$4="Y"),Z16,"FALSE"))))))</f>
        <v>0.98299999999999998</v>
      </c>
      <c r="I16" s="22">
        <f>IF(AND($K$3=1,$K$4="N"),Q16,IF(AND($K$3=2,$K$4="N"),S16,IF(AND($K$3=3,$K$4="N"),U16,IF(AND($K$3=1,$K$4="Y"),W16,IF(AND($K$3=2,$K$4="Y"),Y16,IF(AND($K$3=3,$K$4="Y"),AA16,"FALSE"))))))</f>
        <v>70.77</v>
      </c>
      <c r="J16" s="7" t="str">
        <f>IF(OUT!F59="", "", OUT!F59)</f>
        <v/>
      </c>
      <c r="K16" s="7">
        <f>IF(OUT!P59="", "", OUT!P59)</f>
        <v>72</v>
      </c>
      <c r="L16" s="7" t="str">
        <f>IF(OUT!AE59="", "", OUT!AE59)</f>
        <v/>
      </c>
      <c r="M16" s="7" t="str">
        <f>IF(OUT!AG59="", "", OUT!AG59)</f>
        <v/>
      </c>
      <c r="N16" s="7" t="str">
        <f>IF(OUT!AQ59="", "", OUT!AQ59)</f>
        <v/>
      </c>
      <c r="O16" s="7" t="str">
        <f>IF(OUT!BM59="", "", OUT!BM59)</f>
        <v>T3</v>
      </c>
      <c r="P16" s="8">
        <f>IF(OUT!N59="", "", OUT!N59)</f>
        <v>0.98299999999999998</v>
      </c>
      <c r="Q16" s="9">
        <f>IF(OUT!O59="", "", OUT!O59)</f>
        <v>70.77</v>
      </c>
      <c r="R16" s="8" t="str">
        <f>IF(PPG!H59="", "", PPG!H59)</f>
        <v/>
      </c>
      <c r="S16" s="9" t="str">
        <f>IF(PPG!I59="", "", PPG!I59)</f>
        <v/>
      </c>
      <c r="T16" s="8" t="str">
        <f>IF(PPG!J59="", "", PPG!J59)</f>
        <v/>
      </c>
      <c r="U16" s="9" t="str">
        <f>IF(PPG!K59="", "", PPG!K59)</f>
        <v/>
      </c>
      <c r="V16" s="8" t="str">
        <f>IF(PPG!Q59="", "", PPG!Q59)</f>
        <v/>
      </c>
      <c r="W16" s="9" t="str">
        <f>IF(PPG!R59="", "", PPG!R59)</f>
        <v/>
      </c>
      <c r="X16" s="8" t="str">
        <f>IF(PPG!S59="", "", PPG!S59)</f>
        <v/>
      </c>
      <c r="Y16" s="9" t="str">
        <f>IF(PPG!T59="", "", PPG!T59)</f>
        <v/>
      </c>
      <c r="Z16" s="8" t="str">
        <f>IF(PPG!U59="", "", PPG!U59)</f>
        <v/>
      </c>
      <c r="AA16" s="9" t="str">
        <f>IF(PPG!V59="", "", PPG!V59)</f>
        <v/>
      </c>
      <c r="AB16" s="35" t="str">
        <f>IF(D16&lt;&gt;"",D16*I16, "0.00")</f>
        <v>0.00</v>
      </c>
    </row>
    <row r="17" spans="1:28">
      <c r="A17" s="7">
        <f>IF(OUT!C48="", "", OUT!C48)</f>
        <v>745</v>
      </c>
      <c r="B17" s="20">
        <f>IF(OUT!A48="", "", OUT!A48)</f>
        <v>65040</v>
      </c>
      <c r="C17" s="7" t="str">
        <f>IF(OUT!D48="", "", OUT!D48)</f>
        <v>O</v>
      </c>
      <c r="D17" s="29"/>
      <c r="E17" s="7" t="str">
        <f>IF(OUT!E48="", "", OUT!E48)</f>
        <v>72 TRAY</v>
      </c>
      <c r="F17" s="26" t="str">
        <f>IF(OUT!AE48="NEW", "✷", "")</f>
        <v/>
      </c>
      <c r="G17" s="10" t="str">
        <f>IF(OUT!B48="", "", OUT!B48)</f>
        <v>FERN  ARACHNIODES SIMPLICIOR VARIEGATA EAST INDIAN HOLLY</v>
      </c>
      <c r="H17" s="21">
        <f>IF(AND($K$3=1,$K$4="N"),P17,IF(AND($K$3=2,$K$4="N"),R17,IF(AND($K$3=3,$K$4="N"),T17,IF(AND($K$3=1,$K$4="Y"),V17,IF(AND($K$3=2,$K$4="Y"),X17,IF(AND($K$3=3,$K$4="Y"),Z17,"FALSE"))))))</f>
        <v>0.93200000000000005</v>
      </c>
      <c r="I17" s="22">
        <f>IF(AND($K$3=1,$K$4="N"),Q17,IF(AND($K$3=2,$K$4="N"),S17,IF(AND($K$3=3,$K$4="N"),U17,IF(AND($K$3=1,$K$4="Y"),W17,IF(AND($K$3=2,$K$4="Y"),Y17,IF(AND($K$3=3,$K$4="Y"),AA17,"FALSE"))))))</f>
        <v>67.099999999999994</v>
      </c>
      <c r="J17" s="7" t="str">
        <f>IF(OUT!F48="", "", OUT!F48)</f>
        <v/>
      </c>
      <c r="K17" s="7">
        <f>IF(OUT!P48="", "", OUT!P48)</f>
        <v>72</v>
      </c>
      <c r="L17" s="7" t="str">
        <f>IF(OUT!AE48="", "", OUT!AE48)</f>
        <v/>
      </c>
      <c r="M17" s="7" t="str">
        <f>IF(OUT!AG48="", "", OUT!AG48)</f>
        <v/>
      </c>
      <c r="N17" s="7" t="str">
        <f>IF(OUT!AQ48="", "", OUT!AQ48)</f>
        <v/>
      </c>
      <c r="O17" s="7" t="str">
        <f>IF(OUT!BM48="", "", OUT!BM48)</f>
        <v>T3</v>
      </c>
      <c r="P17" s="8">
        <f>IF(OUT!N48="", "", OUT!N48)</f>
        <v>0.93200000000000005</v>
      </c>
      <c r="Q17" s="9">
        <f>IF(OUT!O48="", "", OUT!O48)</f>
        <v>67.099999999999994</v>
      </c>
      <c r="R17" s="8" t="str">
        <f>IF(PPG!H48="", "", PPG!H48)</f>
        <v/>
      </c>
      <c r="S17" s="9" t="str">
        <f>IF(PPG!I48="", "", PPG!I48)</f>
        <v/>
      </c>
      <c r="T17" s="8" t="str">
        <f>IF(PPG!J48="", "", PPG!J48)</f>
        <v/>
      </c>
      <c r="U17" s="9" t="str">
        <f>IF(PPG!K48="", "", PPG!K48)</f>
        <v/>
      </c>
      <c r="V17" s="8" t="str">
        <f>IF(PPG!Q48="", "", PPG!Q48)</f>
        <v/>
      </c>
      <c r="W17" s="9" t="str">
        <f>IF(PPG!R48="", "", PPG!R48)</f>
        <v/>
      </c>
      <c r="X17" s="8" t="str">
        <f>IF(PPG!S48="", "", PPG!S48)</f>
        <v/>
      </c>
      <c r="Y17" s="9" t="str">
        <f>IF(PPG!T48="", "", PPG!T48)</f>
        <v/>
      </c>
      <c r="Z17" s="8" t="str">
        <f>IF(PPG!U48="", "", PPG!U48)</f>
        <v/>
      </c>
      <c r="AA17" s="9" t="str">
        <f>IF(PPG!V48="", "", PPG!V48)</f>
        <v/>
      </c>
      <c r="AB17" s="35" t="str">
        <f>IF(D17&lt;&gt;"",D17*I17, "0.00")</f>
        <v>0.00</v>
      </c>
    </row>
    <row r="18" spans="1:28">
      <c r="A18" s="7">
        <f>IF(OUT!C45="", "", OUT!C45)</f>
        <v>745</v>
      </c>
      <c r="B18" s="20">
        <f>IF(OUT!A45="", "", OUT!A45)</f>
        <v>60259</v>
      </c>
      <c r="C18" s="7" t="str">
        <f>IF(OUT!D45="", "", OUT!D45)</f>
        <v>O</v>
      </c>
      <c r="D18" s="29"/>
      <c r="E18" s="7" t="str">
        <f>IF(OUT!E45="", "", OUT!E45)</f>
        <v>72 TRAY</v>
      </c>
      <c r="F18" s="26" t="str">
        <f>IF(OUT!AE45="NEW", "✷", "")</f>
        <v/>
      </c>
      <c r="G18" s="10" t="str">
        <f>IF(OUT!B45="", "", OUT!B45)</f>
        <v>FERN  ATHYRIUM ANGUSTUM FORMA RUBELLUM LADY IN RED (Northern Lady)</v>
      </c>
      <c r="H18" s="21">
        <f>IF(AND($K$3=1,$K$4="N"),P18,IF(AND($K$3=2,$K$4="N"),R18,IF(AND($K$3=3,$K$4="N"),T18,IF(AND($K$3=1,$K$4="Y"),V18,IF(AND($K$3=2,$K$4="Y"),X18,IF(AND($K$3=3,$K$4="Y"),Z18,"FALSE"))))))</f>
        <v>1.0209999999999999</v>
      </c>
      <c r="I18" s="22">
        <f>IF(AND($K$3=1,$K$4="N"),Q18,IF(AND($K$3=2,$K$4="N"),S18,IF(AND($K$3=3,$K$4="N"),U18,IF(AND($K$3=1,$K$4="Y"),W18,IF(AND($K$3=2,$K$4="Y"),Y18,IF(AND($K$3=3,$K$4="Y"),AA18,"FALSE"))))))</f>
        <v>73.510000000000005</v>
      </c>
      <c r="J18" s="7" t="str">
        <f>IF(OUT!F45="", "", OUT!F45)</f>
        <v/>
      </c>
      <c r="K18" s="7">
        <f>IF(OUT!P45="", "", OUT!P45)</f>
        <v>72</v>
      </c>
      <c r="L18" s="7" t="str">
        <f>IF(OUT!AE45="", "", OUT!AE45)</f>
        <v/>
      </c>
      <c r="M18" s="7" t="str">
        <f>IF(OUT!AG45="", "", OUT!AG45)</f>
        <v/>
      </c>
      <c r="N18" s="7" t="str">
        <f>IF(OUT!AQ45="", "", OUT!AQ45)</f>
        <v/>
      </c>
      <c r="O18" s="7" t="str">
        <f>IF(OUT!BM45="", "", OUT!BM45)</f>
        <v>T3</v>
      </c>
      <c r="P18" s="8">
        <f>IF(OUT!N45="", "", OUT!N45)</f>
        <v>1.0209999999999999</v>
      </c>
      <c r="Q18" s="9">
        <f>IF(OUT!O45="", "", OUT!O45)</f>
        <v>73.510000000000005</v>
      </c>
      <c r="R18" s="8" t="str">
        <f>IF(PPG!H45="", "", PPG!H45)</f>
        <v/>
      </c>
      <c r="S18" s="9" t="str">
        <f>IF(PPG!I45="", "", PPG!I45)</f>
        <v/>
      </c>
      <c r="T18" s="8" t="str">
        <f>IF(PPG!J45="", "", PPG!J45)</f>
        <v/>
      </c>
      <c r="U18" s="9" t="str">
        <f>IF(PPG!K45="", "", PPG!K45)</f>
        <v/>
      </c>
      <c r="V18" s="8" t="str">
        <f>IF(PPG!Q45="", "", PPG!Q45)</f>
        <v/>
      </c>
      <c r="W18" s="9" t="str">
        <f>IF(PPG!R45="", "", PPG!R45)</f>
        <v/>
      </c>
      <c r="X18" s="8" t="str">
        <f>IF(PPG!S45="", "", PPG!S45)</f>
        <v/>
      </c>
      <c r="Y18" s="9" t="str">
        <f>IF(PPG!T45="", "", PPG!T45)</f>
        <v/>
      </c>
      <c r="Z18" s="8" t="str">
        <f>IF(PPG!U45="", "", PPG!U45)</f>
        <v/>
      </c>
      <c r="AA18" s="9" t="str">
        <f>IF(PPG!V45="", "", PPG!V45)</f>
        <v/>
      </c>
      <c r="AB18" s="35" t="str">
        <f>IF(D18&lt;&gt;"",D18*I18, "0.00")</f>
        <v>0.00</v>
      </c>
    </row>
    <row r="19" spans="1:28">
      <c r="A19" s="7">
        <f>IF(OUT!C32="", "", OUT!C32)</f>
        <v>745</v>
      </c>
      <c r="B19" s="20">
        <f>IF(OUT!A32="", "", OUT!A32)</f>
        <v>57289</v>
      </c>
      <c r="C19" s="7" t="str">
        <f>IF(OUT!D32="", "", OUT!D32)</f>
        <v>O</v>
      </c>
      <c r="D19" s="29"/>
      <c r="E19" s="7" t="str">
        <f>IF(OUT!E32="", "", OUT!E32)</f>
        <v>72 TRAY</v>
      </c>
      <c r="F19" s="26" t="str">
        <f>IF(OUT!AE32="NEW", "✷", "")</f>
        <v/>
      </c>
      <c r="G19" s="10" t="str">
        <f>IF(OUT!B32="", "", OUT!B32)</f>
        <v>FERN  ATHYRIUM FILIX FEMINA VICTORIA LADY</v>
      </c>
      <c r="H19" s="21">
        <f>IF(AND($K$3=1,$K$4="N"),P19,IF(AND($K$3=2,$K$4="N"),R19,IF(AND($K$3=3,$K$4="N"),T19,IF(AND($K$3=1,$K$4="Y"),V19,IF(AND($K$3=2,$K$4="Y"),X19,IF(AND($K$3=3,$K$4="Y"),Z19,"FALSE"))))))</f>
        <v>1.0209999999999999</v>
      </c>
      <c r="I19" s="22">
        <f>IF(AND($K$3=1,$K$4="N"),Q19,IF(AND($K$3=2,$K$4="N"),S19,IF(AND($K$3=3,$K$4="N"),U19,IF(AND($K$3=1,$K$4="Y"),W19,IF(AND($K$3=2,$K$4="Y"),Y19,IF(AND($K$3=3,$K$4="Y"),AA19,"FALSE"))))))</f>
        <v>73.510000000000005</v>
      </c>
      <c r="J19" s="7" t="str">
        <f>IF(OUT!F32="", "", OUT!F32)</f>
        <v/>
      </c>
      <c r="K19" s="7">
        <f>IF(OUT!P32="", "", OUT!P32)</f>
        <v>72</v>
      </c>
      <c r="L19" s="7" t="str">
        <f>IF(OUT!AE32="", "", OUT!AE32)</f>
        <v/>
      </c>
      <c r="M19" s="7" t="str">
        <f>IF(OUT!AG32="", "", OUT!AG32)</f>
        <v/>
      </c>
      <c r="N19" s="7" t="str">
        <f>IF(OUT!AQ32="", "", OUT!AQ32)</f>
        <v/>
      </c>
      <c r="O19" s="7" t="str">
        <f>IF(OUT!BM32="", "", OUT!BM32)</f>
        <v>T3</v>
      </c>
      <c r="P19" s="8">
        <f>IF(OUT!N32="", "", OUT!N32)</f>
        <v>1.0209999999999999</v>
      </c>
      <c r="Q19" s="9">
        <f>IF(OUT!O32="", "", OUT!O32)</f>
        <v>73.510000000000005</v>
      </c>
      <c r="R19" s="8" t="str">
        <f>IF(PPG!H32="", "", PPG!H32)</f>
        <v/>
      </c>
      <c r="S19" s="9" t="str">
        <f>IF(PPG!I32="", "", PPG!I32)</f>
        <v/>
      </c>
      <c r="T19" s="8" t="str">
        <f>IF(PPG!J32="", "", PPG!J32)</f>
        <v/>
      </c>
      <c r="U19" s="9" t="str">
        <f>IF(PPG!K32="", "", PPG!K32)</f>
        <v/>
      </c>
      <c r="V19" s="8" t="str">
        <f>IF(PPG!Q32="", "", PPG!Q32)</f>
        <v/>
      </c>
      <c r="W19" s="9" t="str">
        <f>IF(PPG!R32="", "", PPG!R32)</f>
        <v/>
      </c>
      <c r="X19" s="8" t="str">
        <f>IF(PPG!S32="", "", PPG!S32)</f>
        <v/>
      </c>
      <c r="Y19" s="9" t="str">
        <f>IF(PPG!T32="", "", PPG!T32)</f>
        <v/>
      </c>
      <c r="Z19" s="8" t="str">
        <f>IF(PPG!U32="", "", PPG!U32)</f>
        <v/>
      </c>
      <c r="AA19" s="9" t="str">
        <f>IF(PPG!V32="", "", PPG!V32)</f>
        <v/>
      </c>
      <c r="AB19" s="35" t="str">
        <f>IF(D19&lt;&gt;"",D19*I19, "0.00")</f>
        <v>0.00</v>
      </c>
    </row>
    <row r="20" spans="1:28">
      <c r="A20" s="7">
        <f>IF(OUT!C4="", "", OUT!C4)</f>
        <v>745</v>
      </c>
      <c r="B20" s="20">
        <f>IF(OUT!A4="", "", OUT!A4)</f>
        <v>30526</v>
      </c>
      <c r="C20" s="7" t="str">
        <f>IF(OUT!D4="", "", OUT!D4)</f>
        <v>O</v>
      </c>
      <c r="D20" s="29"/>
      <c r="E20" s="7" t="str">
        <f>IF(OUT!E4="", "", OUT!E4)</f>
        <v>72 TRAY</v>
      </c>
      <c r="F20" s="26" t="str">
        <f>IF(OUT!AE4="NEW", "✷", "")</f>
        <v/>
      </c>
      <c r="G20" s="10" t="str">
        <f>IF(OUT!B4="", "", OUT!B4)</f>
        <v>FERN  ATHYRIUM NIPONICUM PICTUM JAPANESE PAINTED</v>
      </c>
      <c r="H20" s="21">
        <f>IF(AND($K$3=1,$K$4="N"),P20,IF(AND($K$3=2,$K$4="N"),R20,IF(AND($K$3=3,$K$4="N"),T20,IF(AND($K$3=1,$K$4="Y"),V20,IF(AND($K$3=2,$K$4="Y"),X20,IF(AND($K$3=3,$K$4="Y"),Z20,"FALSE"))))))</f>
        <v>0.93200000000000005</v>
      </c>
      <c r="I20" s="22">
        <f>IF(AND($K$3=1,$K$4="N"),Q20,IF(AND($K$3=2,$K$4="N"),S20,IF(AND($K$3=3,$K$4="N"),U20,IF(AND($K$3=1,$K$4="Y"),W20,IF(AND($K$3=2,$K$4="Y"),Y20,IF(AND($K$3=3,$K$4="Y"),AA20,"FALSE"))))))</f>
        <v>67.099999999999994</v>
      </c>
      <c r="J20" s="7" t="str">
        <f>IF(OUT!F4="", "", OUT!F4)</f>
        <v/>
      </c>
      <c r="K20" s="7">
        <f>IF(OUT!P4="", "", OUT!P4)</f>
        <v>72</v>
      </c>
      <c r="L20" s="7" t="str">
        <f>IF(OUT!AE4="", "", OUT!AE4)</f>
        <v/>
      </c>
      <c r="M20" s="7" t="str">
        <f>IF(OUT!AG4="", "", OUT!AG4)</f>
        <v/>
      </c>
      <c r="N20" s="7" t="str">
        <f>IF(OUT!AQ4="", "", OUT!AQ4)</f>
        <v/>
      </c>
      <c r="O20" s="7" t="str">
        <f>IF(OUT!BM4="", "", OUT!BM4)</f>
        <v>T3</v>
      </c>
      <c r="P20" s="8">
        <f>IF(OUT!N4="", "", OUT!N4)</f>
        <v>0.93200000000000005</v>
      </c>
      <c r="Q20" s="9">
        <f>IF(OUT!O4="", "", OUT!O4)</f>
        <v>67.099999999999994</v>
      </c>
      <c r="R20" s="8" t="str">
        <f>IF(PPG!H4="", "", PPG!H4)</f>
        <v/>
      </c>
      <c r="S20" s="9" t="str">
        <f>IF(PPG!I4="", "", PPG!I4)</f>
        <v/>
      </c>
      <c r="T20" s="8" t="str">
        <f>IF(PPG!J4="", "", PPG!J4)</f>
        <v/>
      </c>
      <c r="U20" s="9" t="str">
        <f>IF(PPG!K4="", "", PPG!K4)</f>
        <v/>
      </c>
      <c r="V20" s="8" t="str">
        <f>IF(PPG!Q4="", "", PPG!Q4)</f>
        <v/>
      </c>
      <c r="W20" s="9" t="str">
        <f>IF(PPG!R4="", "", PPG!R4)</f>
        <v/>
      </c>
      <c r="X20" s="8" t="str">
        <f>IF(PPG!S4="", "", PPG!S4)</f>
        <v/>
      </c>
      <c r="Y20" s="9" t="str">
        <f>IF(PPG!T4="", "", PPG!T4)</f>
        <v/>
      </c>
      <c r="Z20" s="8" t="str">
        <f>IF(PPG!U4="", "", PPG!U4)</f>
        <v/>
      </c>
      <c r="AA20" s="9" t="str">
        <f>IF(PPG!V4="", "", PPG!V4)</f>
        <v/>
      </c>
      <c r="AB20" s="35" t="str">
        <f>IF(D20&lt;&gt;"",D20*I20, "0.00")</f>
        <v>0.00</v>
      </c>
    </row>
    <row r="21" spans="1:28">
      <c r="A21" s="7">
        <f>IF(OUT!C60="", "", OUT!C60)</f>
        <v>745</v>
      </c>
      <c r="B21" s="20">
        <f>IF(OUT!A60="", "", OUT!A60)</f>
        <v>74570</v>
      </c>
      <c r="C21" s="7" t="str">
        <f>IF(OUT!D60="", "", OUT!D60)</f>
        <v>O</v>
      </c>
      <c r="D21" s="29"/>
      <c r="E21" s="7" t="str">
        <f>IF(OUT!E60="", "", OUT!E60)</f>
        <v>72 TRAY</v>
      </c>
      <c r="F21" s="26" t="str">
        <f>IF(OUT!AE60="NEW", "✷", "")</f>
        <v/>
      </c>
      <c r="G21" s="10" t="str">
        <f>IF(OUT!B60="", "", OUT!B60)</f>
        <v>FERN  ATHYRIUM NIPONICUM PICTUM JAPANESE REGAL RED PAINTED</v>
      </c>
      <c r="H21" s="21">
        <f>IF(AND($K$3=1,$K$4="N"),P21,IF(AND($K$3=2,$K$4="N"),R21,IF(AND($K$3=3,$K$4="N"),T21,IF(AND($K$3=1,$K$4="Y"),V21,IF(AND($K$3=2,$K$4="Y"),X21,IF(AND($K$3=3,$K$4="Y"),Z21,"FALSE"))))))</f>
        <v>1.046</v>
      </c>
      <c r="I21" s="22">
        <f>IF(AND($K$3=1,$K$4="N"),Q21,IF(AND($K$3=2,$K$4="N"),S21,IF(AND($K$3=3,$K$4="N"),U21,IF(AND($K$3=1,$K$4="Y"),W21,IF(AND($K$3=2,$K$4="Y"),Y21,IF(AND($K$3=3,$K$4="Y"),AA21,"FALSE"))))))</f>
        <v>75.31</v>
      </c>
      <c r="J21" s="7" t="str">
        <f>IF(OUT!F60="", "", OUT!F60)</f>
        <v/>
      </c>
      <c r="K21" s="7">
        <f>IF(OUT!P60="", "", OUT!P60)</f>
        <v>72</v>
      </c>
      <c r="L21" s="7" t="str">
        <f>IF(OUT!AE60="", "", OUT!AE60)</f>
        <v/>
      </c>
      <c r="M21" s="7" t="str">
        <f>IF(OUT!AG60="", "", OUT!AG60)</f>
        <v/>
      </c>
      <c r="N21" s="7" t="str">
        <f>IF(OUT!AQ60="", "", OUT!AQ60)</f>
        <v/>
      </c>
      <c r="O21" s="7" t="str">
        <f>IF(OUT!BM60="", "", OUT!BM60)</f>
        <v>T3</v>
      </c>
      <c r="P21" s="8">
        <f>IF(OUT!N60="", "", OUT!N60)</f>
        <v>1.046</v>
      </c>
      <c r="Q21" s="9">
        <f>IF(OUT!O60="", "", OUT!O60)</f>
        <v>75.31</v>
      </c>
      <c r="R21" s="8" t="str">
        <f>IF(PPG!H60="", "", PPG!H60)</f>
        <v/>
      </c>
      <c r="S21" s="9" t="str">
        <f>IF(PPG!I60="", "", PPG!I60)</f>
        <v/>
      </c>
      <c r="T21" s="8" t="str">
        <f>IF(PPG!J60="", "", PPG!J60)</f>
        <v/>
      </c>
      <c r="U21" s="9" t="str">
        <f>IF(PPG!K60="", "", PPG!K60)</f>
        <v/>
      </c>
      <c r="V21" s="8" t="str">
        <f>IF(PPG!Q60="", "", PPG!Q60)</f>
        <v/>
      </c>
      <c r="W21" s="9" t="str">
        <f>IF(PPG!R60="", "", PPG!R60)</f>
        <v/>
      </c>
      <c r="X21" s="8" t="str">
        <f>IF(PPG!S60="", "", PPG!S60)</f>
        <v/>
      </c>
      <c r="Y21" s="9" t="str">
        <f>IF(PPG!T60="", "", PPG!T60)</f>
        <v/>
      </c>
      <c r="Z21" s="8" t="str">
        <f>IF(PPG!U60="", "", PPG!U60)</f>
        <v/>
      </c>
      <c r="AA21" s="9" t="str">
        <f>IF(PPG!V60="", "", PPG!V60)</f>
        <v/>
      </c>
      <c r="AB21" s="35" t="str">
        <f>IF(D21&lt;&gt;"",D21*I21, "0.00")</f>
        <v>0.00</v>
      </c>
    </row>
    <row r="22" spans="1:28">
      <c r="A22" s="7">
        <f>IF(OUT!C54="", "", OUT!C54)</f>
        <v>745</v>
      </c>
      <c r="B22" s="20">
        <f>IF(OUT!A54="", "", OUT!A54)</f>
        <v>74230</v>
      </c>
      <c r="C22" s="7" t="str">
        <f>IF(OUT!D54="", "", OUT!D54)</f>
        <v>O</v>
      </c>
      <c r="D22" s="29"/>
      <c r="E22" s="7" t="str">
        <f>IF(OUT!E54="", "", OUT!E54)</f>
        <v>72 TRAY</v>
      </c>
      <c r="F22" s="26" t="str">
        <f>IF(OUT!AE54="NEW", "✷", "")</f>
        <v/>
      </c>
      <c r="G22" s="10" t="str">
        <f>IF(OUT!B54="", "", OUT!B54)</f>
        <v>FERN  ATHYRIUM OTOPHORUM LIMELIGHT LADY</v>
      </c>
      <c r="H22" s="21">
        <f>IF(AND($K$3=1,$K$4="N"),P22,IF(AND($K$3=2,$K$4="N"),R22,IF(AND($K$3=3,$K$4="N"),T22,IF(AND($K$3=1,$K$4="Y"),V22,IF(AND($K$3=2,$K$4="Y"),X22,IF(AND($K$3=3,$K$4="Y"),Z22,"FALSE"))))))</f>
        <v>1.0209999999999999</v>
      </c>
      <c r="I22" s="22">
        <f>IF(AND($K$3=1,$K$4="N"),Q22,IF(AND($K$3=2,$K$4="N"),S22,IF(AND($K$3=3,$K$4="N"),U22,IF(AND($K$3=1,$K$4="Y"),W22,IF(AND($K$3=2,$K$4="Y"),Y22,IF(AND($K$3=3,$K$4="Y"),AA22,"FALSE"))))))</f>
        <v>73.510000000000005</v>
      </c>
      <c r="J22" s="7" t="str">
        <f>IF(OUT!F54="", "", OUT!F54)</f>
        <v/>
      </c>
      <c r="K22" s="7">
        <f>IF(OUT!P54="", "", OUT!P54)</f>
        <v>72</v>
      </c>
      <c r="L22" s="7" t="str">
        <f>IF(OUT!AE54="", "", OUT!AE54)</f>
        <v/>
      </c>
      <c r="M22" s="7" t="str">
        <f>IF(OUT!AG54="", "", OUT!AG54)</f>
        <v/>
      </c>
      <c r="N22" s="7" t="str">
        <f>IF(OUT!AQ54="", "", OUT!AQ54)</f>
        <v/>
      </c>
      <c r="O22" s="7" t="str">
        <f>IF(OUT!BM54="", "", OUT!BM54)</f>
        <v>T3</v>
      </c>
      <c r="P22" s="8">
        <f>IF(OUT!N54="", "", OUT!N54)</f>
        <v>1.0209999999999999</v>
      </c>
      <c r="Q22" s="9">
        <f>IF(OUT!O54="", "", OUT!O54)</f>
        <v>73.510000000000005</v>
      </c>
      <c r="R22" s="8" t="str">
        <f>IF(PPG!H54="", "", PPG!H54)</f>
        <v/>
      </c>
      <c r="S22" s="9" t="str">
        <f>IF(PPG!I54="", "", PPG!I54)</f>
        <v/>
      </c>
      <c r="T22" s="8" t="str">
        <f>IF(PPG!J54="", "", PPG!J54)</f>
        <v/>
      </c>
      <c r="U22" s="9" t="str">
        <f>IF(PPG!K54="", "", PPG!K54)</f>
        <v/>
      </c>
      <c r="V22" s="8" t="str">
        <f>IF(PPG!Q54="", "", PPG!Q54)</f>
        <v/>
      </c>
      <c r="W22" s="9" t="str">
        <f>IF(PPG!R54="", "", PPG!R54)</f>
        <v/>
      </c>
      <c r="X22" s="8" t="str">
        <f>IF(PPG!S54="", "", PPG!S54)</f>
        <v/>
      </c>
      <c r="Y22" s="9" t="str">
        <f>IF(PPG!T54="", "", PPG!T54)</f>
        <v/>
      </c>
      <c r="Z22" s="8" t="str">
        <f>IF(PPG!U54="", "", PPG!U54)</f>
        <v/>
      </c>
      <c r="AA22" s="9" t="str">
        <f>IF(PPG!V54="", "", PPG!V54)</f>
        <v/>
      </c>
      <c r="AB22" s="35" t="str">
        <f>IF(D22&lt;&gt;"",D22*I22, "0.00")</f>
        <v>0.00</v>
      </c>
    </row>
    <row r="23" spans="1:28">
      <c r="A23" s="7">
        <f>IF(OUT!C33="", "", OUT!C33)</f>
        <v>745</v>
      </c>
      <c r="B23" s="20">
        <f>IF(OUT!A33="", "", OUT!A33)</f>
        <v>57292</v>
      </c>
      <c r="C23" s="7" t="str">
        <f>IF(OUT!D33="", "", OUT!D33)</f>
        <v>O</v>
      </c>
      <c r="D23" s="29"/>
      <c r="E23" s="7" t="str">
        <f>IF(OUT!E33="", "", OUT!E33)</f>
        <v>72 TRAY</v>
      </c>
      <c r="F23" s="26" t="str">
        <f>IF(OUT!AE33="NEW", "✷", "")</f>
        <v/>
      </c>
      <c r="G23" s="10" t="str">
        <f>IF(OUT!B33="", "", OUT!B33)</f>
        <v>FERN  ATHYRIUM X GHOST PAINTED</v>
      </c>
      <c r="H23" s="21">
        <f>IF(AND($K$3=1,$K$4="N"),P23,IF(AND($K$3=2,$K$4="N"),R23,IF(AND($K$3=3,$K$4="N"),T23,IF(AND($K$3=1,$K$4="Y"),V23,IF(AND($K$3=2,$K$4="Y"),X23,IF(AND($K$3=3,$K$4="Y"),Z23,"FALSE"))))))</f>
        <v>1.0209999999999999</v>
      </c>
      <c r="I23" s="22">
        <f>IF(AND($K$3=1,$K$4="N"),Q23,IF(AND($K$3=2,$K$4="N"),S23,IF(AND($K$3=3,$K$4="N"),U23,IF(AND($K$3=1,$K$4="Y"),W23,IF(AND($K$3=2,$K$4="Y"),Y23,IF(AND($K$3=3,$K$4="Y"),AA23,"FALSE"))))))</f>
        <v>73.510000000000005</v>
      </c>
      <c r="J23" s="7" t="str">
        <f>IF(OUT!F33="", "", OUT!F33)</f>
        <v/>
      </c>
      <c r="K23" s="7">
        <f>IF(OUT!P33="", "", OUT!P33)</f>
        <v>72</v>
      </c>
      <c r="L23" s="7" t="str">
        <f>IF(OUT!AE33="", "", OUT!AE33)</f>
        <v/>
      </c>
      <c r="M23" s="7" t="str">
        <f>IF(OUT!AG33="", "", OUT!AG33)</f>
        <v/>
      </c>
      <c r="N23" s="7" t="str">
        <f>IF(OUT!AQ33="", "", OUT!AQ33)</f>
        <v/>
      </c>
      <c r="O23" s="7" t="str">
        <f>IF(OUT!BM33="", "", OUT!BM33)</f>
        <v>T3</v>
      </c>
      <c r="P23" s="8">
        <f>IF(OUT!N33="", "", OUT!N33)</f>
        <v>1.0209999999999999</v>
      </c>
      <c r="Q23" s="9">
        <f>IF(OUT!O33="", "", OUT!O33)</f>
        <v>73.510000000000005</v>
      </c>
      <c r="R23" s="8" t="str">
        <f>IF(PPG!H33="", "", PPG!H33)</f>
        <v/>
      </c>
      <c r="S23" s="9" t="str">
        <f>IF(PPG!I33="", "", PPG!I33)</f>
        <v/>
      </c>
      <c r="T23" s="8" t="str">
        <f>IF(PPG!J33="", "", PPG!J33)</f>
        <v/>
      </c>
      <c r="U23" s="9" t="str">
        <f>IF(PPG!K33="", "", PPG!K33)</f>
        <v/>
      </c>
      <c r="V23" s="8" t="str">
        <f>IF(PPG!Q33="", "", PPG!Q33)</f>
        <v/>
      </c>
      <c r="W23" s="9" t="str">
        <f>IF(PPG!R33="", "", PPG!R33)</f>
        <v/>
      </c>
      <c r="X23" s="8" t="str">
        <f>IF(PPG!S33="", "", PPG!S33)</f>
        <v/>
      </c>
      <c r="Y23" s="9" t="str">
        <f>IF(PPG!T33="", "", PPG!T33)</f>
        <v/>
      </c>
      <c r="Z23" s="8" t="str">
        <f>IF(PPG!U33="", "", PPG!U33)</f>
        <v/>
      </c>
      <c r="AA23" s="9" t="str">
        <f>IF(PPG!V33="", "", PPG!V33)</f>
        <v/>
      </c>
      <c r="AB23" s="35" t="str">
        <f>IF(D23&lt;&gt;"",D23*I23, "0.00")</f>
        <v>0.00</v>
      </c>
    </row>
    <row r="24" spans="1:28">
      <c r="A24" s="7">
        <f>IF(OUT!C31="", "", OUT!C31)</f>
        <v>745</v>
      </c>
      <c r="B24" s="20">
        <f>IF(OUT!A31="", "", OUT!A31)</f>
        <v>53488</v>
      </c>
      <c r="C24" s="7" t="str">
        <f>IF(OUT!D31="", "", OUT!D31)</f>
        <v>O</v>
      </c>
      <c r="D24" s="29"/>
      <c r="E24" s="7" t="str">
        <f>IF(OUT!E31="", "", OUT!E31)</f>
        <v>72 TRAY</v>
      </c>
      <c r="F24" s="26" t="str">
        <f>IF(OUT!AE31="NEW", "✷", "")</f>
        <v/>
      </c>
      <c r="G24" s="10" t="str">
        <f>IF(OUT!B31="", "", OUT!B31)</f>
        <v>FERN  BLECHNUM SPICANT DEER FERN</v>
      </c>
      <c r="H24" s="21">
        <f>IF(AND($K$3=1,$K$4="N"),P24,IF(AND($K$3=2,$K$4="N"),R24,IF(AND($K$3=3,$K$4="N"),T24,IF(AND($K$3=1,$K$4="Y"),V24,IF(AND($K$3=2,$K$4="Y"),X24,IF(AND($K$3=3,$K$4="Y"),Z24,"FALSE"))))))</f>
        <v>1.046</v>
      </c>
      <c r="I24" s="22">
        <f>IF(AND($K$3=1,$K$4="N"),Q24,IF(AND($K$3=2,$K$4="N"),S24,IF(AND($K$3=3,$K$4="N"),U24,IF(AND($K$3=1,$K$4="Y"),W24,IF(AND($K$3=2,$K$4="Y"),Y24,IF(AND($K$3=3,$K$4="Y"),AA24,"FALSE"))))))</f>
        <v>75.31</v>
      </c>
      <c r="J24" s="7" t="str">
        <f>IF(OUT!F31="", "", OUT!F31)</f>
        <v/>
      </c>
      <c r="K24" s="7">
        <f>IF(OUT!P31="", "", OUT!P31)</f>
        <v>72</v>
      </c>
      <c r="L24" s="7" t="str">
        <f>IF(OUT!AE31="", "", OUT!AE31)</f>
        <v/>
      </c>
      <c r="M24" s="7" t="str">
        <f>IF(OUT!AG31="", "", OUT!AG31)</f>
        <v/>
      </c>
      <c r="N24" s="7" t="str">
        <f>IF(OUT!AQ31="", "", OUT!AQ31)</f>
        <v/>
      </c>
      <c r="O24" s="7" t="str">
        <f>IF(OUT!BM31="", "", OUT!BM31)</f>
        <v>T3</v>
      </c>
      <c r="P24" s="8">
        <f>IF(OUT!N31="", "", OUT!N31)</f>
        <v>1.046</v>
      </c>
      <c r="Q24" s="9">
        <f>IF(OUT!O31="", "", OUT!O31)</f>
        <v>75.31</v>
      </c>
      <c r="R24" s="8" t="str">
        <f>IF(PPG!H31="", "", PPG!H31)</f>
        <v/>
      </c>
      <c r="S24" s="9" t="str">
        <f>IF(PPG!I31="", "", PPG!I31)</f>
        <v/>
      </c>
      <c r="T24" s="8" t="str">
        <f>IF(PPG!J31="", "", PPG!J31)</f>
        <v/>
      </c>
      <c r="U24" s="9" t="str">
        <f>IF(PPG!K31="", "", PPG!K31)</f>
        <v/>
      </c>
      <c r="V24" s="8" t="str">
        <f>IF(PPG!Q31="", "", PPG!Q31)</f>
        <v/>
      </c>
      <c r="W24" s="9" t="str">
        <f>IF(PPG!R31="", "", PPG!R31)</f>
        <v/>
      </c>
      <c r="X24" s="8" t="str">
        <f>IF(PPG!S31="", "", PPG!S31)</f>
        <v/>
      </c>
      <c r="Y24" s="9" t="str">
        <f>IF(PPG!T31="", "", PPG!T31)</f>
        <v/>
      </c>
      <c r="Z24" s="8" t="str">
        <f>IF(PPG!U31="", "", PPG!U31)</f>
        <v/>
      </c>
      <c r="AA24" s="9" t="str">
        <f>IF(PPG!V31="", "", PPG!V31)</f>
        <v/>
      </c>
      <c r="AB24" s="35" t="str">
        <f>IF(D24&lt;&gt;"",D24*I24, "0.00")</f>
        <v>0.00</v>
      </c>
    </row>
    <row r="25" spans="1:28">
      <c r="A25" s="7">
        <f>IF(OUT!C29="", "", OUT!C29)</f>
        <v>745</v>
      </c>
      <c r="B25" s="20">
        <f>IF(OUT!A29="", "", OUT!A29)</f>
        <v>52742</v>
      </c>
      <c r="C25" s="7" t="str">
        <f>IF(OUT!D29="", "", OUT!D29)</f>
        <v>O</v>
      </c>
      <c r="D25" s="29"/>
      <c r="E25" s="7" t="str">
        <f>IF(OUT!E29="", "", OUT!E29)</f>
        <v>72 TRAY</v>
      </c>
      <c r="F25" s="26" t="str">
        <f>IF(OUT!AE29="NEW", "✷", "")</f>
        <v/>
      </c>
      <c r="G25" s="10" t="str">
        <f>IF(OUT!B29="", "", OUT!B29)</f>
        <v>FERN  CYRTOMIUM ROCHFORDIANUM ROCHFORD'S JAPANESE HOLLY FERN</v>
      </c>
      <c r="H25" s="21">
        <f>IF(AND($K$3=1,$K$4="N"),P25,IF(AND($K$3=2,$K$4="N"),R25,IF(AND($K$3=3,$K$4="N"),T25,IF(AND($K$3=1,$K$4="Y"),V25,IF(AND($K$3=2,$K$4="Y"),X25,IF(AND($K$3=3,$K$4="Y"),Z25,"FALSE"))))))</f>
        <v>0.93200000000000005</v>
      </c>
      <c r="I25" s="22">
        <f>IF(AND($K$3=1,$K$4="N"),Q25,IF(AND($K$3=2,$K$4="N"),S25,IF(AND($K$3=3,$K$4="N"),U25,IF(AND($K$3=1,$K$4="Y"),W25,IF(AND($K$3=2,$K$4="Y"),Y25,IF(AND($K$3=3,$K$4="Y"),AA25,"FALSE"))))))</f>
        <v>67.099999999999994</v>
      </c>
      <c r="J25" s="7" t="str">
        <f>IF(OUT!F29="", "", OUT!F29)</f>
        <v/>
      </c>
      <c r="K25" s="7">
        <f>IF(OUT!P29="", "", OUT!P29)</f>
        <v>72</v>
      </c>
      <c r="L25" s="7" t="str">
        <f>IF(OUT!AE29="", "", OUT!AE29)</f>
        <v/>
      </c>
      <c r="M25" s="7" t="str">
        <f>IF(OUT!AG29="", "", OUT!AG29)</f>
        <v/>
      </c>
      <c r="N25" s="7" t="str">
        <f>IF(OUT!AQ29="", "", OUT!AQ29)</f>
        <v/>
      </c>
      <c r="O25" s="7" t="str">
        <f>IF(OUT!BM29="", "", OUT!BM29)</f>
        <v>T3</v>
      </c>
      <c r="P25" s="8">
        <f>IF(OUT!N29="", "", OUT!N29)</f>
        <v>0.93200000000000005</v>
      </c>
      <c r="Q25" s="9">
        <f>IF(OUT!O29="", "", OUT!O29)</f>
        <v>67.099999999999994</v>
      </c>
      <c r="R25" s="8" t="str">
        <f>IF(PPG!H29="", "", PPG!H29)</f>
        <v/>
      </c>
      <c r="S25" s="9" t="str">
        <f>IF(PPG!I29="", "", PPG!I29)</f>
        <v/>
      </c>
      <c r="T25" s="8" t="str">
        <f>IF(PPG!J29="", "", PPG!J29)</f>
        <v/>
      </c>
      <c r="U25" s="9" t="str">
        <f>IF(PPG!K29="", "", PPG!K29)</f>
        <v/>
      </c>
      <c r="V25" s="8" t="str">
        <f>IF(PPG!Q29="", "", PPG!Q29)</f>
        <v/>
      </c>
      <c r="W25" s="9" t="str">
        <f>IF(PPG!R29="", "", PPG!R29)</f>
        <v/>
      </c>
      <c r="X25" s="8" t="str">
        <f>IF(PPG!S29="", "", PPG!S29)</f>
        <v/>
      </c>
      <c r="Y25" s="9" t="str">
        <f>IF(PPG!T29="", "", PPG!T29)</f>
        <v/>
      </c>
      <c r="Z25" s="8" t="str">
        <f>IF(PPG!U29="", "", PPG!U29)</f>
        <v/>
      </c>
      <c r="AA25" s="9" t="str">
        <f>IF(PPG!V29="", "", PPG!V29)</f>
        <v/>
      </c>
      <c r="AB25" s="35" t="str">
        <f>IF(D25&lt;&gt;"",D25*I25, "0.00")</f>
        <v>0.00</v>
      </c>
    </row>
    <row r="26" spans="1:28">
      <c r="A26" s="7">
        <f>IF(OUT!C49="", "", OUT!C49)</f>
        <v>745</v>
      </c>
      <c r="B26" s="20">
        <f>IF(OUT!A49="", "", OUT!A49)</f>
        <v>65047</v>
      </c>
      <c r="C26" s="7" t="str">
        <f>IF(OUT!D49="", "", OUT!D49)</f>
        <v>O</v>
      </c>
      <c r="D26" s="29"/>
      <c r="E26" s="7" t="str">
        <f>IF(OUT!E49="", "", OUT!E49)</f>
        <v>72 TRAY</v>
      </c>
      <c r="F26" s="26" t="str">
        <f>IF(OUT!AE49="NEW", "✷", "")</f>
        <v/>
      </c>
      <c r="G26" s="10" t="str">
        <f>IF(OUT!B49="", "", OUT!B49)</f>
        <v>FERN  DRYOPTERIS ERYTHROSORA BRILLIANCE AUTUMN</v>
      </c>
      <c r="H26" s="21">
        <f>IF(AND($K$3=1,$K$4="N"),P26,IF(AND($K$3=2,$K$4="N"),R26,IF(AND($K$3=3,$K$4="N"),T26,IF(AND($K$3=1,$K$4="Y"),V26,IF(AND($K$3=2,$K$4="Y"),X26,IF(AND($K$3=3,$K$4="Y"),Z26,"FALSE"))))))</f>
        <v>0.98299999999999998</v>
      </c>
      <c r="I26" s="22">
        <f>IF(AND($K$3=1,$K$4="N"),Q26,IF(AND($K$3=2,$K$4="N"),S26,IF(AND($K$3=3,$K$4="N"),U26,IF(AND($K$3=1,$K$4="Y"),W26,IF(AND($K$3=2,$K$4="Y"),Y26,IF(AND($K$3=3,$K$4="Y"),AA26,"FALSE"))))))</f>
        <v>70.77</v>
      </c>
      <c r="J26" s="7" t="str">
        <f>IF(OUT!F49="", "", OUT!F49)</f>
        <v/>
      </c>
      <c r="K26" s="7">
        <f>IF(OUT!P49="", "", OUT!P49)</f>
        <v>72</v>
      </c>
      <c r="L26" s="7" t="str">
        <f>IF(OUT!AE49="", "", OUT!AE49)</f>
        <v/>
      </c>
      <c r="M26" s="7" t="str">
        <f>IF(OUT!AG49="", "", OUT!AG49)</f>
        <v/>
      </c>
      <c r="N26" s="7" t="str">
        <f>IF(OUT!AQ49="", "", OUT!AQ49)</f>
        <v/>
      </c>
      <c r="O26" s="7" t="str">
        <f>IF(OUT!BM49="", "", OUT!BM49)</f>
        <v>T3</v>
      </c>
      <c r="P26" s="8">
        <f>IF(OUT!N49="", "", OUT!N49)</f>
        <v>0.98299999999999998</v>
      </c>
      <c r="Q26" s="9">
        <f>IF(OUT!O49="", "", OUT!O49)</f>
        <v>70.77</v>
      </c>
      <c r="R26" s="8" t="str">
        <f>IF(PPG!H49="", "", PPG!H49)</f>
        <v/>
      </c>
      <c r="S26" s="9" t="str">
        <f>IF(PPG!I49="", "", PPG!I49)</f>
        <v/>
      </c>
      <c r="T26" s="8" t="str">
        <f>IF(PPG!J49="", "", PPG!J49)</f>
        <v/>
      </c>
      <c r="U26" s="9" t="str">
        <f>IF(PPG!K49="", "", PPG!K49)</f>
        <v/>
      </c>
      <c r="V26" s="8" t="str">
        <f>IF(PPG!Q49="", "", PPG!Q49)</f>
        <v/>
      </c>
      <c r="W26" s="9" t="str">
        <f>IF(PPG!R49="", "", PPG!R49)</f>
        <v/>
      </c>
      <c r="X26" s="8" t="str">
        <f>IF(PPG!S49="", "", PPG!S49)</f>
        <v/>
      </c>
      <c r="Y26" s="9" t="str">
        <f>IF(PPG!T49="", "", PPG!T49)</f>
        <v/>
      </c>
      <c r="Z26" s="8" t="str">
        <f>IF(PPG!U49="", "", PPG!U49)</f>
        <v/>
      </c>
      <c r="AA26" s="9" t="str">
        <f>IF(PPG!V49="", "", PPG!V49)</f>
        <v/>
      </c>
      <c r="AB26" s="35" t="str">
        <f>IF(D26&lt;&gt;"",D26*I26, "0.00")</f>
        <v>0.00</v>
      </c>
    </row>
    <row r="27" spans="1:28">
      <c r="A27" s="7">
        <f>IF(OUT!C51="", "", OUT!C51)</f>
        <v>745</v>
      </c>
      <c r="B27" s="20">
        <f>IF(OUT!A51="", "", OUT!A51)</f>
        <v>68610</v>
      </c>
      <c r="C27" s="7" t="str">
        <f>IF(OUT!D51="", "", OUT!D51)</f>
        <v>O</v>
      </c>
      <c r="D27" s="29"/>
      <c r="E27" s="7" t="str">
        <f>IF(OUT!E51="", "", OUT!E51)</f>
        <v>72 TRAY</v>
      </c>
      <c r="F27" s="26" t="str">
        <f>IF(OUT!AE51="NEW", "✷", "")</f>
        <v/>
      </c>
      <c r="G27" s="10" t="str">
        <f>IF(OUT!B51="", "", OUT!B51)</f>
        <v>FERN  DRYOPTERIS FILIX MAS MALE</v>
      </c>
      <c r="H27" s="21">
        <f>IF(AND($K$3=1,$K$4="N"),P27,IF(AND($K$3=2,$K$4="N"),R27,IF(AND($K$3=3,$K$4="N"),T27,IF(AND($K$3=1,$K$4="Y"),V27,IF(AND($K$3=2,$K$4="Y"),X27,IF(AND($K$3=3,$K$4="Y"),Z27,"FALSE"))))))</f>
        <v>0.98299999999999998</v>
      </c>
      <c r="I27" s="22">
        <f>IF(AND($K$3=1,$K$4="N"),Q27,IF(AND($K$3=2,$K$4="N"),S27,IF(AND($K$3=3,$K$4="N"),U27,IF(AND($K$3=1,$K$4="Y"),W27,IF(AND($K$3=2,$K$4="Y"),Y27,IF(AND($K$3=3,$K$4="Y"),AA27,"FALSE"))))))</f>
        <v>70.77</v>
      </c>
      <c r="J27" s="7" t="str">
        <f>IF(OUT!F51="", "", OUT!F51)</f>
        <v/>
      </c>
      <c r="K27" s="7">
        <f>IF(OUT!P51="", "", OUT!P51)</f>
        <v>72</v>
      </c>
      <c r="L27" s="7" t="str">
        <f>IF(OUT!AE51="", "", OUT!AE51)</f>
        <v/>
      </c>
      <c r="M27" s="7" t="str">
        <f>IF(OUT!AG51="", "", OUT!AG51)</f>
        <v/>
      </c>
      <c r="N27" s="7" t="str">
        <f>IF(OUT!AQ51="", "", OUT!AQ51)</f>
        <v/>
      </c>
      <c r="O27" s="7" t="str">
        <f>IF(OUT!BM51="", "", OUT!BM51)</f>
        <v>T3</v>
      </c>
      <c r="P27" s="8">
        <f>IF(OUT!N51="", "", OUT!N51)</f>
        <v>0.98299999999999998</v>
      </c>
      <c r="Q27" s="9">
        <f>IF(OUT!O51="", "", OUT!O51)</f>
        <v>70.77</v>
      </c>
      <c r="R27" s="8" t="str">
        <f>IF(PPG!H51="", "", PPG!H51)</f>
        <v/>
      </c>
      <c r="S27" s="9" t="str">
        <f>IF(PPG!I51="", "", PPG!I51)</f>
        <v/>
      </c>
      <c r="T27" s="8" t="str">
        <f>IF(PPG!J51="", "", PPG!J51)</f>
        <v/>
      </c>
      <c r="U27" s="9" t="str">
        <f>IF(PPG!K51="", "", PPG!K51)</f>
        <v/>
      </c>
      <c r="V27" s="8" t="str">
        <f>IF(PPG!Q51="", "", PPG!Q51)</f>
        <v/>
      </c>
      <c r="W27" s="9" t="str">
        <f>IF(PPG!R51="", "", PPG!R51)</f>
        <v/>
      </c>
      <c r="X27" s="8" t="str">
        <f>IF(PPG!S51="", "", PPG!S51)</f>
        <v/>
      </c>
      <c r="Y27" s="9" t="str">
        <f>IF(PPG!T51="", "", PPG!T51)</f>
        <v/>
      </c>
      <c r="Z27" s="8" t="str">
        <f>IF(PPG!U51="", "", PPG!U51)</f>
        <v/>
      </c>
      <c r="AA27" s="9" t="str">
        <f>IF(PPG!V51="", "", PPG!V51)</f>
        <v/>
      </c>
      <c r="AB27" s="35" t="str">
        <f>IF(D27&lt;&gt;"",D27*I27, "0.00")</f>
        <v>0.00</v>
      </c>
    </row>
    <row r="28" spans="1:28">
      <c r="A28" s="7">
        <f>IF(OUT!C68="", "", OUT!C68)</f>
        <v>745</v>
      </c>
      <c r="B28" s="20">
        <f>IF(OUT!A68="", "", OUT!A68)</f>
        <v>83427</v>
      </c>
      <c r="C28" s="7" t="str">
        <f>IF(OUT!D68="", "", OUT!D68)</f>
        <v>O</v>
      </c>
      <c r="D28" s="29"/>
      <c r="E28" s="7" t="str">
        <f>IF(OUT!E68="", "", OUT!E68)</f>
        <v>72 TRAY</v>
      </c>
      <c r="F28" s="26" t="str">
        <f>IF(OUT!AE68="NEW", "✷", "")</f>
        <v/>
      </c>
      <c r="G28" s="10" t="str">
        <f>IF(OUT!B68="", "", OUT!B68)</f>
        <v>FERN  DRYOPTERIS MARGINALIS EASTERN (MARGINAL) WOOD</v>
      </c>
      <c r="H28" s="21">
        <f>IF(AND($K$3=1,$K$4="N"),P28,IF(AND($K$3=2,$K$4="N"),R28,IF(AND($K$3=3,$K$4="N"),T28,IF(AND($K$3=1,$K$4="Y"),V28,IF(AND($K$3=2,$K$4="Y"),X28,IF(AND($K$3=3,$K$4="Y"),Z28,"FALSE"))))))</f>
        <v>0.98299999999999998</v>
      </c>
      <c r="I28" s="22">
        <f>IF(AND($K$3=1,$K$4="N"),Q28,IF(AND($K$3=2,$K$4="N"),S28,IF(AND($K$3=3,$K$4="N"),U28,IF(AND($K$3=1,$K$4="Y"),W28,IF(AND($K$3=2,$K$4="Y"),Y28,IF(AND($K$3=3,$K$4="Y"),AA28,"FALSE"))))))</f>
        <v>70.77</v>
      </c>
      <c r="J28" s="7" t="str">
        <f>IF(OUT!F68="", "", OUT!F68)</f>
        <v/>
      </c>
      <c r="K28" s="7">
        <f>IF(OUT!P68="", "", OUT!P68)</f>
        <v>72</v>
      </c>
      <c r="L28" s="7" t="str">
        <f>IF(OUT!AE68="", "", OUT!AE68)</f>
        <v/>
      </c>
      <c r="M28" s="7" t="str">
        <f>IF(OUT!AG68="", "", OUT!AG68)</f>
        <v/>
      </c>
      <c r="N28" s="7" t="str">
        <f>IF(OUT!AQ68="", "", OUT!AQ68)</f>
        <v/>
      </c>
      <c r="O28" s="7" t="str">
        <f>IF(OUT!BM68="", "", OUT!BM68)</f>
        <v>T3</v>
      </c>
      <c r="P28" s="8">
        <f>IF(OUT!N68="", "", OUT!N68)</f>
        <v>0.98299999999999998</v>
      </c>
      <c r="Q28" s="9">
        <f>IF(OUT!O68="", "", OUT!O68)</f>
        <v>70.77</v>
      </c>
      <c r="R28" s="8" t="str">
        <f>IF(PPG!H68="", "", PPG!H68)</f>
        <v/>
      </c>
      <c r="S28" s="9" t="str">
        <f>IF(PPG!I68="", "", PPG!I68)</f>
        <v/>
      </c>
      <c r="T28" s="8" t="str">
        <f>IF(PPG!J68="", "", PPG!J68)</f>
        <v/>
      </c>
      <c r="U28" s="9" t="str">
        <f>IF(PPG!K68="", "", PPG!K68)</f>
        <v/>
      </c>
      <c r="V28" s="8" t="str">
        <f>IF(PPG!Q68="", "", PPG!Q68)</f>
        <v/>
      </c>
      <c r="W28" s="9" t="str">
        <f>IF(PPG!R68="", "", PPG!R68)</f>
        <v/>
      </c>
      <c r="X28" s="8" t="str">
        <f>IF(PPG!S68="", "", PPG!S68)</f>
        <v/>
      </c>
      <c r="Y28" s="9" t="str">
        <f>IF(PPG!T68="", "", PPG!T68)</f>
        <v/>
      </c>
      <c r="Z28" s="8" t="str">
        <f>IF(PPG!U68="", "", PPG!U68)</f>
        <v/>
      </c>
      <c r="AA28" s="9" t="str">
        <f>IF(PPG!V68="", "", PPG!V68)</f>
        <v/>
      </c>
      <c r="AB28" s="35" t="str">
        <f>IF(D28&lt;&gt;"",D28*I28, "0.00")</f>
        <v>0.00</v>
      </c>
    </row>
    <row r="29" spans="1:28">
      <c r="A29" s="7">
        <f>IF(OUT!C5="", "", OUT!C5)</f>
        <v>745</v>
      </c>
      <c r="B29" s="20">
        <f>IF(OUT!A5="", "", OUT!A5)</f>
        <v>30533</v>
      </c>
      <c r="C29" s="7" t="str">
        <f>IF(OUT!D5="", "", OUT!D5)</f>
        <v>O</v>
      </c>
      <c r="D29" s="29"/>
      <c r="E29" s="7" t="str">
        <f>IF(OUT!E5="", "", OUT!E5)</f>
        <v>72 TRAY</v>
      </c>
      <c r="F29" s="26" t="str">
        <f>IF(OUT!AE5="NEW", "✷", "")</f>
        <v/>
      </c>
      <c r="G29" s="10" t="str">
        <f>IF(OUT!B5="", "", OUT!B5)</f>
        <v>FERN  MATTEUCCIA STRUTHIOPTERIS OSTRICH</v>
      </c>
      <c r="H29" s="21">
        <f>IF(AND($K$3=1,$K$4="N"),P29,IF(AND($K$3=2,$K$4="N"),R29,IF(AND($K$3=3,$K$4="N"),T29,IF(AND($K$3=1,$K$4="Y"),V29,IF(AND($K$3=2,$K$4="Y"),X29,IF(AND($K$3=3,$K$4="Y"),Z29,"FALSE"))))))</f>
        <v>1.0209999999999999</v>
      </c>
      <c r="I29" s="22">
        <f>IF(AND($K$3=1,$K$4="N"),Q29,IF(AND($K$3=2,$K$4="N"),S29,IF(AND($K$3=3,$K$4="N"),U29,IF(AND($K$3=1,$K$4="Y"),W29,IF(AND($K$3=2,$K$4="Y"),Y29,IF(AND($K$3=3,$K$4="Y"),AA29,"FALSE"))))))</f>
        <v>73.510000000000005</v>
      </c>
      <c r="J29" s="7" t="str">
        <f>IF(OUT!F5="", "", OUT!F5)</f>
        <v/>
      </c>
      <c r="K29" s="7">
        <f>IF(OUT!P5="", "", OUT!P5)</f>
        <v>72</v>
      </c>
      <c r="L29" s="7" t="str">
        <f>IF(OUT!AE5="", "", OUT!AE5)</f>
        <v/>
      </c>
      <c r="M29" s="7" t="str">
        <f>IF(OUT!AG5="", "", OUT!AG5)</f>
        <v/>
      </c>
      <c r="N29" s="7" t="str">
        <f>IF(OUT!AQ5="", "", OUT!AQ5)</f>
        <v/>
      </c>
      <c r="O29" s="7" t="str">
        <f>IF(OUT!BM5="", "", OUT!BM5)</f>
        <v>T3</v>
      </c>
      <c r="P29" s="8">
        <f>IF(OUT!N5="", "", OUT!N5)</f>
        <v>1.0209999999999999</v>
      </c>
      <c r="Q29" s="9">
        <f>IF(OUT!O5="", "", OUT!O5)</f>
        <v>73.510000000000005</v>
      </c>
      <c r="R29" s="8" t="str">
        <f>IF(PPG!H5="", "", PPG!H5)</f>
        <v/>
      </c>
      <c r="S29" s="9" t="str">
        <f>IF(PPG!I5="", "", PPG!I5)</f>
        <v/>
      </c>
      <c r="T29" s="8" t="str">
        <f>IF(PPG!J5="", "", PPG!J5)</f>
        <v/>
      </c>
      <c r="U29" s="9" t="str">
        <f>IF(PPG!K5="", "", PPG!K5)</f>
        <v/>
      </c>
      <c r="V29" s="8" t="str">
        <f>IF(PPG!Q5="", "", PPG!Q5)</f>
        <v/>
      </c>
      <c r="W29" s="9" t="str">
        <f>IF(PPG!R5="", "", PPG!R5)</f>
        <v/>
      </c>
      <c r="X29" s="8" t="str">
        <f>IF(PPG!S5="", "", PPG!S5)</f>
        <v/>
      </c>
      <c r="Y29" s="9" t="str">
        <f>IF(PPG!T5="", "", PPG!T5)</f>
        <v/>
      </c>
      <c r="Z29" s="8" t="str">
        <f>IF(PPG!U5="", "", PPG!U5)</f>
        <v/>
      </c>
      <c r="AA29" s="9" t="str">
        <f>IF(PPG!V5="", "", PPG!V5)</f>
        <v/>
      </c>
      <c r="AB29" s="35" t="str">
        <f>IF(D29&lt;&gt;"",D29*I29, "0.00")</f>
        <v>0.00</v>
      </c>
    </row>
    <row r="30" spans="1:28">
      <c r="A30" s="7">
        <f>IF(OUT!C53="", "", OUT!C53)</f>
        <v>745</v>
      </c>
      <c r="B30" s="20">
        <f>IF(OUT!A53="", "", OUT!A53)</f>
        <v>69204</v>
      </c>
      <c r="C30" s="7" t="str">
        <f>IF(OUT!D53="", "", OUT!D53)</f>
        <v>O</v>
      </c>
      <c r="D30" s="29"/>
      <c r="E30" s="7" t="str">
        <f>IF(OUT!E53="", "", OUT!E53)</f>
        <v>72 TRAY</v>
      </c>
      <c r="F30" s="26" t="str">
        <f>IF(OUT!AE53="NEW", "✷", "")</f>
        <v/>
      </c>
      <c r="G30" s="10" t="str">
        <f>IF(OUT!B53="", "", OUT!B53)</f>
        <v>FERN  MICROLEPIA STRIOGOSA LACE</v>
      </c>
      <c r="H30" s="21">
        <f>IF(AND($K$3=1,$K$4="N"),P30,IF(AND($K$3=2,$K$4="N"),R30,IF(AND($K$3=3,$K$4="N"),T30,IF(AND($K$3=1,$K$4="Y"),V30,IF(AND($K$3=2,$K$4="Y"),X30,IF(AND($K$3=3,$K$4="Y"),Z30,"FALSE"))))))</f>
        <v>0.995</v>
      </c>
      <c r="I30" s="22">
        <f>IF(AND($K$3=1,$K$4="N"),Q30,IF(AND($K$3=2,$K$4="N"),S30,IF(AND($K$3=3,$K$4="N"),U30,IF(AND($K$3=1,$K$4="Y"),W30,IF(AND($K$3=2,$K$4="Y"),Y30,IF(AND($K$3=3,$K$4="Y"),AA30,"FALSE"))))))</f>
        <v>71.64</v>
      </c>
      <c r="J30" s="7" t="str">
        <f>IF(OUT!F53="", "", OUT!F53)</f>
        <v/>
      </c>
      <c r="K30" s="7">
        <f>IF(OUT!P53="", "", OUT!P53)</f>
        <v>72</v>
      </c>
      <c r="L30" s="7" t="str">
        <f>IF(OUT!AE53="", "", OUT!AE53)</f>
        <v/>
      </c>
      <c r="M30" s="7" t="str">
        <f>IF(OUT!AG53="", "", OUT!AG53)</f>
        <v/>
      </c>
      <c r="N30" s="7" t="str">
        <f>IF(OUT!AQ53="", "", OUT!AQ53)</f>
        <v/>
      </c>
      <c r="O30" s="7" t="str">
        <f>IF(OUT!BM53="", "", OUT!BM53)</f>
        <v>T3</v>
      </c>
      <c r="P30" s="8">
        <f>IF(OUT!N53="", "", OUT!N53)</f>
        <v>0.995</v>
      </c>
      <c r="Q30" s="9">
        <f>IF(OUT!O53="", "", OUT!O53)</f>
        <v>71.64</v>
      </c>
      <c r="R30" s="8" t="str">
        <f>IF(PPG!H53="", "", PPG!H53)</f>
        <v/>
      </c>
      <c r="S30" s="9" t="str">
        <f>IF(PPG!I53="", "", PPG!I53)</f>
        <v/>
      </c>
      <c r="T30" s="8" t="str">
        <f>IF(PPG!J53="", "", PPG!J53)</f>
        <v/>
      </c>
      <c r="U30" s="9" t="str">
        <f>IF(PPG!K53="", "", PPG!K53)</f>
        <v/>
      </c>
      <c r="V30" s="8" t="str">
        <f>IF(PPG!Q53="", "", PPG!Q53)</f>
        <v/>
      </c>
      <c r="W30" s="9" t="str">
        <f>IF(PPG!R53="", "", PPG!R53)</f>
        <v/>
      </c>
      <c r="X30" s="8" t="str">
        <f>IF(PPG!S53="", "", PPG!S53)</f>
        <v/>
      </c>
      <c r="Y30" s="9" t="str">
        <f>IF(PPG!T53="", "", PPG!T53)</f>
        <v/>
      </c>
      <c r="Z30" s="8" t="str">
        <f>IF(PPG!U53="", "", PPG!U53)</f>
        <v/>
      </c>
      <c r="AA30" s="9" t="str">
        <f>IF(PPG!V53="", "", PPG!V53)</f>
        <v/>
      </c>
      <c r="AB30" s="35" t="str">
        <f>IF(D30&lt;&gt;"",D30*I30, "0.00")</f>
        <v>0.00</v>
      </c>
    </row>
    <row r="31" spans="1:28">
      <c r="A31" s="7">
        <f>IF(OUT!C10="", "", OUT!C10)</f>
        <v>745</v>
      </c>
      <c r="B31" s="20">
        <f>IF(OUT!A10="", "", OUT!A10)</f>
        <v>32758</v>
      </c>
      <c r="C31" s="7" t="str">
        <f>IF(OUT!D10="", "", OUT!D10)</f>
        <v>O</v>
      </c>
      <c r="D31" s="29"/>
      <c r="E31" s="7" t="str">
        <f>IF(OUT!E10="", "", OUT!E10)</f>
        <v>72 TRAY</v>
      </c>
      <c r="F31" s="26" t="str">
        <f>IF(OUT!AE10="NEW", "✷", "")</f>
        <v/>
      </c>
      <c r="G31" s="10" t="str">
        <f>IF(OUT!B10="", "", OUT!B10)</f>
        <v>FERN  ONOCLEA SENSIBILIS  SENSITIVE</v>
      </c>
      <c r="H31" s="21">
        <f>IF(AND($K$3=1,$K$4="N"),P31,IF(AND($K$3=2,$K$4="N"),R31,IF(AND($K$3=3,$K$4="N"),T31,IF(AND($K$3=1,$K$4="Y"),V31,IF(AND($K$3=2,$K$4="Y"),X31,IF(AND($K$3=3,$K$4="Y"),Z31,"FALSE"))))))</f>
        <v>0.995</v>
      </c>
      <c r="I31" s="22">
        <f>IF(AND($K$3=1,$K$4="N"),Q31,IF(AND($K$3=2,$K$4="N"),S31,IF(AND($K$3=3,$K$4="N"),U31,IF(AND($K$3=1,$K$4="Y"),W31,IF(AND($K$3=2,$K$4="Y"),Y31,IF(AND($K$3=3,$K$4="Y"),AA31,"FALSE"))))))</f>
        <v>71.64</v>
      </c>
      <c r="J31" s="7" t="str">
        <f>IF(OUT!F10="", "", OUT!F10)</f>
        <v/>
      </c>
      <c r="K31" s="7">
        <f>IF(OUT!P10="", "", OUT!P10)</f>
        <v>72</v>
      </c>
      <c r="L31" s="7" t="str">
        <f>IF(OUT!AE10="", "", OUT!AE10)</f>
        <v/>
      </c>
      <c r="M31" s="7" t="str">
        <f>IF(OUT!AG10="", "", OUT!AG10)</f>
        <v/>
      </c>
      <c r="N31" s="7" t="str">
        <f>IF(OUT!AQ10="", "", OUT!AQ10)</f>
        <v/>
      </c>
      <c r="O31" s="7" t="str">
        <f>IF(OUT!BM10="", "", OUT!BM10)</f>
        <v>T3</v>
      </c>
      <c r="P31" s="8">
        <f>IF(OUT!N10="", "", OUT!N10)</f>
        <v>0.995</v>
      </c>
      <c r="Q31" s="9">
        <f>IF(OUT!O10="", "", OUT!O10)</f>
        <v>71.64</v>
      </c>
      <c r="R31" s="8" t="str">
        <f>IF(PPG!H10="", "", PPG!H10)</f>
        <v/>
      </c>
      <c r="S31" s="9" t="str">
        <f>IF(PPG!I10="", "", PPG!I10)</f>
        <v/>
      </c>
      <c r="T31" s="8" t="str">
        <f>IF(PPG!J10="", "", PPG!J10)</f>
        <v/>
      </c>
      <c r="U31" s="9" t="str">
        <f>IF(PPG!K10="", "", PPG!K10)</f>
        <v/>
      </c>
      <c r="V31" s="8" t="str">
        <f>IF(PPG!Q10="", "", PPG!Q10)</f>
        <v/>
      </c>
      <c r="W31" s="9" t="str">
        <f>IF(PPG!R10="", "", PPG!R10)</f>
        <v/>
      </c>
      <c r="X31" s="8" t="str">
        <f>IF(PPG!S10="", "", PPG!S10)</f>
        <v/>
      </c>
      <c r="Y31" s="9" t="str">
        <f>IF(PPG!T10="", "", PPG!T10)</f>
        <v/>
      </c>
      <c r="Z31" s="8" t="str">
        <f>IF(PPG!U10="", "", PPG!U10)</f>
        <v/>
      </c>
      <c r="AA31" s="9" t="str">
        <f>IF(PPG!V10="", "", PPG!V10)</f>
        <v/>
      </c>
      <c r="AB31" s="35" t="str">
        <f>IF(D31&lt;&gt;"",D31*I31, "0.00")</f>
        <v>0.00</v>
      </c>
    </row>
    <row r="32" spans="1:28">
      <c r="A32" s="7">
        <f>IF(OUT!C34="", "", OUT!C34)</f>
        <v>745</v>
      </c>
      <c r="B32" s="20">
        <f>IF(OUT!A34="", "", OUT!A34)</f>
        <v>57295</v>
      </c>
      <c r="C32" s="7" t="str">
        <f>IF(OUT!D34="", "", OUT!D34)</f>
        <v>O</v>
      </c>
      <c r="D32" s="29"/>
      <c r="E32" s="7" t="str">
        <f>IF(OUT!E34="", "", OUT!E34)</f>
        <v>72 TRAY</v>
      </c>
      <c r="F32" s="26" t="str">
        <f>IF(OUT!AE34="NEW", "✷", "")</f>
        <v/>
      </c>
      <c r="G32" s="10" t="str">
        <f>IF(OUT!B34="", "", OUT!B34)</f>
        <v>FERN  OSMUNDA REGALIS VAR SPECTABILIS AMERICAN ROYAL</v>
      </c>
      <c r="H32" s="21">
        <f>IF(AND($K$3=1,$K$4="N"),P32,IF(AND($K$3=2,$K$4="N"),R32,IF(AND($K$3=3,$K$4="N"),T32,IF(AND($K$3=1,$K$4="Y"),V32,IF(AND($K$3=2,$K$4="Y"),X32,IF(AND($K$3=3,$K$4="Y"),Z32,"FALSE"))))))</f>
        <v>1.0209999999999999</v>
      </c>
      <c r="I32" s="22">
        <f>IF(AND($K$3=1,$K$4="N"),Q32,IF(AND($K$3=2,$K$4="N"),S32,IF(AND($K$3=3,$K$4="N"),U32,IF(AND($K$3=1,$K$4="Y"),W32,IF(AND($K$3=2,$K$4="Y"),Y32,IF(AND($K$3=3,$K$4="Y"),AA32,"FALSE"))))))</f>
        <v>73.510000000000005</v>
      </c>
      <c r="J32" s="7" t="str">
        <f>IF(OUT!F34="", "", OUT!F34)</f>
        <v/>
      </c>
      <c r="K32" s="7">
        <f>IF(OUT!P34="", "", OUT!P34)</f>
        <v>72</v>
      </c>
      <c r="L32" s="7" t="str">
        <f>IF(OUT!AE34="", "", OUT!AE34)</f>
        <v/>
      </c>
      <c r="M32" s="7" t="str">
        <f>IF(OUT!AG34="", "", OUT!AG34)</f>
        <v/>
      </c>
      <c r="N32" s="7" t="str">
        <f>IF(OUT!AQ34="", "", OUT!AQ34)</f>
        <v/>
      </c>
      <c r="O32" s="7" t="str">
        <f>IF(OUT!BM34="", "", OUT!BM34)</f>
        <v>T3</v>
      </c>
      <c r="P32" s="8">
        <f>IF(OUT!N34="", "", OUT!N34)</f>
        <v>1.0209999999999999</v>
      </c>
      <c r="Q32" s="9">
        <f>IF(OUT!O34="", "", OUT!O34)</f>
        <v>73.510000000000005</v>
      </c>
      <c r="R32" s="8" t="str">
        <f>IF(PPG!H34="", "", PPG!H34)</f>
        <v/>
      </c>
      <c r="S32" s="9" t="str">
        <f>IF(PPG!I34="", "", PPG!I34)</f>
        <v/>
      </c>
      <c r="T32" s="8" t="str">
        <f>IF(PPG!J34="", "", PPG!J34)</f>
        <v/>
      </c>
      <c r="U32" s="9" t="str">
        <f>IF(PPG!K34="", "", PPG!K34)</f>
        <v/>
      </c>
      <c r="V32" s="8" t="str">
        <f>IF(PPG!Q34="", "", PPG!Q34)</f>
        <v/>
      </c>
      <c r="W32" s="9" t="str">
        <f>IF(PPG!R34="", "", PPG!R34)</f>
        <v/>
      </c>
      <c r="X32" s="8" t="str">
        <f>IF(PPG!S34="", "", PPG!S34)</f>
        <v/>
      </c>
      <c r="Y32" s="9" t="str">
        <f>IF(PPG!T34="", "", PPG!T34)</f>
        <v/>
      </c>
      <c r="Z32" s="8" t="str">
        <f>IF(PPG!U34="", "", PPG!U34)</f>
        <v/>
      </c>
      <c r="AA32" s="9" t="str">
        <f>IF(PPG!V34="", "", PPG!V34)</f>
        <v/>
      </c>
      <c r="AB32" s="35" t="str">
        <f>IF(D32&lt;&gt;"",D32*I32, "0.00")</f>
        <v>0.00</v>
      </c>
    </row>
    <row r="33" spans="1:28">
      <c r="A33" s="7">
        <f>IF(OUT!C6="", "", OUT!C6)</f>
        <v>745</v>
      </c>
      <c r="B33" s="20">
        <f>IF(OUT!A6="", "", OUT!A6)</f>
        <v>30536</v>
      </c>
      <c r="C33" s="7" t="str">
        <f>IF(OUT!D6="", "", OUT!D6)</f>
        <v>O</v>
      </c>
      <c r="D33" s="29"/>
      <c r="E33" s="7" t="str">
        <f>IF(OUT!E6="", "", OUT!E6)</f>
        <v>72 TRAY</v>
      </c>
      <c r="F33" s="26" t="str">
        <f>IF(OUT!AE6="NEW", "✷", "")</f>
        <v/>
      </c>
      <c r="G33" s="10" t="str">
        <f>IF(OUT!B6="", "", OUT!B6)</f>
        <v>FERN  POLYSTICHUM ACROSTICHOIDES CHRISTMAS FERN</v>
      </c>
      <c r="H33" s="21">
        <f>IF(AND($K$3=1,$K$4="N"),P33,IF(AND($K$3=2,$K$4="N"),R33,IF(AND($K$3=3,$K$4="N"),T33,IF(AND($K$3=1,$K$4="Y"),V33,IF(AND($K$3=2,$K$4="Y"),X33,IF(AND($K$3=3,$K$4="Y"),Z33,"FALSE"))))))</f>
        <v>0.995</v>
      </c>
      <c r="I33" s="22">
        <f>IF(AND($K$3=1,$K$4="N"),Q33,IF(AND($K$3=2,$K$4="N"),S33,IF(AND($K$3=3,$K$4="N"),U33,IF(AND($K$3=1,$K$4="Y"),W33,IF(AND($K$3=2,$K$4="Y"),Y33,IF(AND($K$3=3,$K$4="Y"),AA33,"FALSE"))))))</f>
        <v>71.64</v>
      </c>
      <c r="J33" s="7" t="str">
        <f>IF(OUT!F6="", "", OUT!F6)</f>
        <v/>
      </c>
      <c r="K33" s="7">
        <f>IF(OUT!P6="", "", OUT!P6)</f>
        <v>72</v>
      </c>
      <c r="L33" s="7" t="str">
        <f>IF(OUT!AE6="", "", OUT!AE6)</f>
        <v/>
      </c>
      <c r="M33" s="7" t="str">
        <f>IF(OUT!AG6="", "", OUT!AG6)</f>
        <v/>
      </c>
      <c r="N33" s="7" t="str">
        <f>IF(OUT!AQ6="", "", OUT!AQ6)</f>
        <v/>
      </c>
      <c r="O33" s="7" t="str">
        <f>IF(OUT!BM6="", "", OUT!BM6)</f>
        <v>T3</v>
      </c>
      <c r="P33" s="8">
        <f>IF(OUT!N6="", "", OUT!N6)</f>
        <v>0.995</v>
      </c>
      <c r="Q33" s="9">
        <f>IF(OUT!O6="", "", OUT!O6)</f>
        <v>71.64</v>
      </c>
      <c r="R33" s="8" t="str">
        <f>IF(PPG!H6="", "", PPG!H6)</f>
        <v/>
      </c>
      <c r="S33" s="9" t="str">
        <f>IF(PPG!I6="", "", PPG!I6)</f>
        <v/>
      </c>
      <c r="T33" s="8" t="str">
        <f>IF(PPG!J6="", "", PPG!J6)</f>
        <v/>
      </c>
      <c r="U33" s="9" t="str">
        <f>IF(PPG!K6="", "", PPG!K6)</f>
        <v/>
      </c>
      <c r="V33" s="8" t="str">
        <f>IF(PPG!Q6="", "", PPG!Q6)</f>
        <v/>
      </c>
      <c r="W33" s="9" t="str">
        <f>IF(PPG!R6="", "", PPG!R6)</f>
        <v/>
      </c>
      <c r="X33" s="8" t="str">
        <f>IF(PPG!S6="", "", PPG!S6)</f>
        <v/>
      </c>
      <c r="Y33" s="9" t="str">
        <f>IF(PPG!T6="", "", PPG!T6)</f>
        <v/>
      </c>
      <c r="Z33" s="8" t="str">
        <f>IF(PPG!U6="", "", PPG!U6)</f>
        <v/>
      </c>
      <c r="AA33" s="9" t="str">
        <f>IF(PPG!V6="", "", PPG!V6)</f>
        <v/>
      </c>
      <c r="AB33" s="35" t="str">
        <f>IF(D33&lt;&gt;"",D33*I33, "0.00")</f>
        <v>0.00</v>
      </c>
    </row>
    <row r="34" spans="1:28">
      <c r="A34" s="7">
        <f>IF(OUT!C43="", "", OUT!C43)</f>
        <v>745</v>
      </c>
      <c r="B34" s="20">
        <f>IF(OUT!A43="", "", OUT!A43)</f>
        <v>59949</v>
      </c>
      <c r="C34" s="7" t="str">
        <f>IF(OUT!D43="", "", OUT!D43)</f>
        <v>O</v>
      </c>
      <c r="D34" s="29"/>
      <c r="E34" s="7" t="str">
        <f>IF(OUT!E43="", "", OUT!E43)</f>
        <v>72 TRAY</v>
      </c>
      <c r="F34" s="26" t="str">
        <f>IF(OUT!AE43="NEW", "✷", "")</f>
        <v/>
      </c>
      <c r="G34" s="10" t="str">
        <f>IF(OUT!B43="", "", OUT!B43)</f>
        <v>FERN  POLYSTICHUM MUNITUM WESTERN SWORD</v>
      </c>
      <c r="H34" s="21">
        <f>IF(AND($K$3=1,$K$4="N"),P34,IF(AND($K$3=2,$K$4="N"),R34,IF(AND($K$3=3,$K$4="N"),T34,IF(AND($K$3=1,$K$4="Y"),V34,IF(AND($K$3=2,$K$4="Y"),X34,IF(AND($K$3=3,$K$4="Y"),Z34,"FALSE"))))))</f>
        <v>1.046</v>
      </c>
      <c r="I34" s="22">
        <f>IF(AND($K$3=1,$K$4="N"),Q34,IF(AND($K$3=2,$K$4="N"),S34,IF(AND($K$3=3,$K$4="N"),U34,IF(AND($K$3=1,$K$4="Y"),W34,IF(AND($K$3=2,$K$4="Y"),Y34,IF(AND($K$3=3,$K$4="Y"),AA34,"FALSE"))))))</f>
        <v>75.31</v>
      </c>
      <c r="J34" s="7" t="str">
        <f>IF(OUT!F43="", "", OUT!F43)</f>
        <v/>
      </c>
      <c r="K34" s="7">
        <f>IF(OUT!P43="", "", OUT!P43)</f>
        <v>72</v>
      </c>
      <c r="L34" s="7" t="str">
        <f>IF(OUT!AE43="", "", OUT!AE43)</f>
        <v/>
      </c>
      <c r="M34" s="7" t="str">
        <f>IF(OUT!AG43="", "", OUT!AG43)</f>
        <v/>
      </c>
      <c r="N34" s="7" t="str">
        <f>IF(OUT!AQ43="", "", OUT!AQ43)</f>
        <v/>
      </c>
      <c r="O34" s="7" t="str">
        <f>IF(OUT!BM43="", "", OUT!BM43)</f>
        <v>T3</v>
      </c>
      <c r="P34" s="8">
        <f>IF(OUT!N43="", "", OUT!N43)</f>
        <v>1.046</v>
      </c>
      <c r="Q34" s="9">
        <f>IF(OUT!O43="", "", OUT!O43)</f>
        <v>75.31</v>
      </c>
      <c r="R34" s="8" t="str">
        <f>IF(PPG!H43="", "", PPG!H43)</f>
        <v/>
      </c>
      <c r="S34" s="9" t="str">
        <f>IF(PPG!I43="", "", PPG!I43)</f>
        <v/>
      </c>
      <c r="T34" s="8" t="str">
        <f>IF(PPG!J43="", "", PPG!J43)</f>
        <v/>
      </c>
      <c r="U34" s="9" t="str">
        <f>IF(PPG!K43="", "", PPG!K43)</f>
        <v/>
      </c>
      <c r="V34" s="8" t="str">
        <f>IF(PPG!Q43="", "", PPG!Q43)</f>
        <v/>
      </c>
      <c r="W34" s="9" t="str">
        <f>IF(PPG!R43="", "", PPG!R43)</f>
        <v/>
      </c>
      <c r="X34" s="8" t="str">
        <f>IF(PPG!S43="", "", PPG!S43)</f>
        <v/>
      </c>
      <c r="Y34" s="9" t="str">
        <f>IF(PPG!T43="", "", PPG!T43)</f>
        <v/>
      </c>
      <c r="Z34" s="8" t="str">
        <f>IF(PPG!U43="", "", PPG!U43)</f>
        <v/>
      </c>
      <c r="AA34" s="9" t="str">
        <f>IF(PPG!V43="", "", PPG!V43)</f>
        <v/>
      </c>
      <c r="AB34" s="35" t="str">
        <f>IF(D34&lt;&gt;"",D34*I34, "0.00")</f>
        <v>0.00</v>
      </c>
    </row>
    <row r="35" spans="1:28">
      <c r="A35" s="7">
        <f>IF(OUT!C7="", "", OUT!C7)</f>
        <v>745</v>
      </c>
      <c r="B35" s="20">
        <f>IF(OUT!A7="", "", OUT!A7)</f>
        <v>30537</v>
      </c>
      <c r="C35" s="7" t="str">
        <f>IF(OUT!D7="", "", OUT!D7)</f>
        <v>O</v>
      </c>
      <c r="D35" s="29"/>
      <c r="E35" s="7" t="str">
        <f>IF(OUT!E7="", "", OUT!E7)</f>
        <v>72 TRAY</v>
      </c>
      <c r="F35" s="26" t="str">
        <f>IF(OUT!AE7="NEW", "✷", "")</f>
        <v/>
      </c>
      <c r="G35" s="10" t="str">
        <f>IF(OUT!B7="", "", OUT!B7)</f>
        <v>FERN  POLYSTICHUM POLYBLEPHARUM TASSEL</v>
      </c>
      <c r="H35" s="21">
        <f>IF(AND($K$3=1,$K$4="N"),P35,IF(AND($K$3=2,$K$4="N"),R35,IF(AND($K$3=3,$K$4="N"),T35,IF(AND($K$3=1,$K$4="Y"),V35,IF(AND($K$3=2,$K$4="Y"),X35,IF(AND($K$3=3,$K$4="Y"),Z35,"FALSE"))))))</f>
        <v>0.995</v>
      </c>
      <c r="I35" s="22">
        <f>IF(AND($K$3=1,$K$4="N"),Q35,IF(AND($K$3=2,$K$4="N"),S35,IF(AND($K$3=3,$K$4="N"),U35,IF(AND($K$3=1,$K$4="Y"),W35,IF(AND($K$3=2,$K$4="Y"),Y35,IF(AND($K$3=3,$K$4="Y"),AA35,"FALSE"))))))</f>
        <v>71.64</v>
      </c>
      <c r="J35" s="7" t="str">
        <f>IF(OUT!F7="", "", OUT!F7)</f>
        <v/>
      </c>
      <c r="K35" s="7">
        <f>IF(OUT!P7="", "", OUT!P7)</f>
        <v>72</v>
      </c>
      <c r="L35" s="7" t="str">
        <f>IF(OUT!AE7="", "", OUT!AE7)</f>
        <v/>
      </c>
      <c r="M35" s="7" t="str">
        <f>IF(OUT!AG7="", "", OUT!AG7)</f>
        <v/>
      </c>
      <c r="N35" s="7" t="str">
        <f>IF(OUT!AQ7="", "", OUT!AQ7)</f>
        <v/>
      </c>
      <c r="O35" s="7" t="str">
        <f>IF(OUT!BM7="", "", OUT!BM7)</f>
        <v>T3</v>
      </c>
      <c r="P35" s="8">
        <f>IF(OUT!N7="", "", OUT!N7)</f>
        <v>0.995</v>
      </c>
      <c r="Q35" s="9">
        <f>IF(OUT!O7="", "", OUT!O7)</f>
        <v>71.64</v>
      </c>
      <c r="R35" s="8" t="str">
        <f>IF(PPG!H7="", "", PPG!H7)</f>
        <v/>
      </c>
      <c r="S35" s="9" t="str">
        <f>IF(PPG!I7="", "", PPG!I7)</f>
        <v/>
      </c>
      <c r="T35" s="8" t="str">
        <f>IF(PPG!J7="", "", PPG!J7)</f>
        <v/>
      </c>
      <c r="U35" s="9" t="str">
        <f>IF(PPG!K7="", "", PPG!K7)</f>
        <v/>
      </c>
      <c r="V35" s="8" t="str">
        <f>IF(PPG!Q7="", "", PPG!Q7)</f>
        <v/>
      </c>
      <c r="W35" s="9" t="str">
        <f>IF(PPG!R7="", "", PPG!R7)</f>
        <v/>
      </c>
      <c r="X35" s="8" t="str">
        <f>IF(PPG!S7="", "", PPG!S7)</f>
        <v/>
      </c>
      <c r="Y35" s="9" t="str">
        <f>IF(PPG!T7="", "", PPG!T7)</f>
        <v/>
      </c>
      <c r="Z35" s="8" t="str">
        <f>IF(PPG!U7="", "", PPG!U7)</f>
        <v/>
      </c>
      <c r="AA35" s="9" t="str">
        <f>IF(PPG!V7="", "", PPG!V7)</f>
        <v/>
      </c>
      <c r="AB35" s="35" t="str">
        <f>IF(D35&lt;&gt;"",D35*I35, "0.00")</f>
        <v>0.00</v>
      </c>
    </row>
    <row r="36" spans="1:28">
      <c r="A36" s="7">
        <f>IF(OUT!C8="", "", OUT!C8)</f>
        <v>745</v>
      </c>
      <c r="B36" s="20">
        <f>IF(OUT!A8="", "", OUT!A8)</f>
        <v>30538</v>
      </c>
      <c r="C36" s="7" t="str">
        <f>IF(OUT!D8="", "", OUT!D8)</f>
        <v>O</v>
      </c>
      <c r="D36" s="29"/>
      <c r="E36" s="7" t="str">
        <f>IF(OUT!E8="", "", OUT!E8)</f>
        <v>72 TRAY</v>
      </c>
      <c r="F36" s="26" t="str">
        <f>IF(OUT!AE8="NEW", "✷", "")</f>
        <v/>
      </c>
      <c r="G36" s="10" t="str">
        <f>IF(OUT!B8="", "", OUT!B8)</f>
        <v>FERN  POLYSTICHUM TSUS-SIMENSE KOREAN ROCK</v>
      </c>
      <c r="H36" s="21">
        <f>IF(AND($K$3=1,$K$4="N"),P36,IF(AND($K$3=2,$K$4="N"),R36,IF(AND($K$3=3,$K$4="N"),T36,IF(AND($K$3=1,$K$4="Y"),V36,IF(AND($K$3=2,$K$4="Y"),X36,IF(AND($K$3=3,$K$4="Y"),Z36,"FALSE"))))))</f>
        <v>0.995</v>
      </c>
      <c r="I36" s="22">
        <f>IF(AND($K$3=1,$K$4="N"),Q36,IF(AND($K$3=2,$K$4="N"),S36,IF(AND($K$3=3,$K$4="N"),U36,IF(AND($K$3=1,$K$4="Y"),W36,IF(AND($K$3=2,$K$4="Y"),Y36,IF(AND($K$3=3,$K$4="Y"),AA36,"FALSE"))))))</f>
        <v>71.64</v>
      </c>
      <c r="J36" s="7" t="str">
        <f>IF(OUT!F8="", "", OUT!F8)</f>
        <v/>
      </c>
      <c r="K36" s="7">
        <f>IF(OUT!P8="", "", OUT!P8)</f>
        <v>72</v>
      </c>
      <c r="L36" s="7" t="str">
        <f>IF(OUT!AE8="", "", OUT!AE8)</f>
        <v/>
      </c>
      <c r="M36" s="7" t="str">
        <f>IF(OUT!AG8="", "", OUT!AG8)</f>
        <v/>
      </c>
      <c r="N36" s="7" t="str">
        <f>IF(OUT!AQ8="", "", OUT!AQ8)</f>
        <v/>
      </c>
      <c r="O36" s="7" t="str">
        <f>IF(OUT!BM8="", "", OUT!BM8)</f>
        <v>T3</v>
      </c>
      <c r="P36" s="8">
        <f>IF(OUT!N8="", "", OUT!N8)</f>
        <v>0.995</v>
      </c>
      <c r="Q36" s="9">
        <f>IF(OUT!O8="", "", OUT!O8)</f>
        <v>71.64</v>
      </c>
      <c r="R36" s="8" t="str">
        <f>IF(PPG!H8="", "", PPG!H8)</f>
        <v/>
      </c>
      <c r="S36" s="9" t="str">
        <f>IF(PPG!I8="", "", PPG!I8)</f>
        <v/>
      </c>
      <c r="T36" s="8" t="str">
        <f>IF(PPG!J8="", "", PPG!J8)</f>
        <v/>
      </c>
      <c r="U36" s="9" t="str">
        <f>IF(PPG!K8="", "", PPG!K8)</f>
        <v/>
      </c>
      <c r="V36" s="8" t="str">
        <f>IF(PPG!Q8="", "", PPG!Q8)</f>
        <v/>
      </c>
      <c r="W36" s="9" t="str">
        <f>IF(PPG!R8="", "", PPG!R8)</f>
        <v/>
      </c>
      <c r="X36" s="8" t="str">
        <f>IF(PPG!S8="", "", PPG!S8)</f>
        <v/>
      </c>
      <c r="Y36" s="9" t="str">
        <f>IF(PPG!T8="", "", PPG!T8)</f>
        <v/>
      </c>
      <c r="Z36" s="8" t="str">
        <f>IF(PPG!U8="", "", PPG!U8)</f>
        <v/>
      </c>
      <c r="AA36" s="9" t="str">
        <f>IF(PPG!V8="", "", PPG!V8)</f>
        <v/>
      </c>
      <c r="AB36" s="35" t="str">
        <f>IF(D36&lt;&gt;"",D36*I36, "0.00")</f>
        <v>0.00</v>
      </c>
    </row>
    <row r="37" spans="1:28">
      <c r="A37" s="7">
        <f>IF(OUT!C9="", "", OUT!C9)</f>
        <v>745</v>
      </c>
      <c r="B37" s="20">
        <f>IF(OUT!A9="", "", OUT!A9)</f>
        <v>30539</v>
      </c>
      <c r="C37" s="7" t="str">
        <f>IF(OUT!D9="", "", OUT!D9)</f>
        <v>O</v>
      </c>
      <c r="D37" s="29"/>
      <c r="E37" s="7" t="str">
        <f>IF(OUT!E9="", "", OUT!E9)</f>
        <v>72 TRAY</v>
      </c>
      <c r="F37" s="26" t="str">
        <f>IF(OUT!AE9="NEW", "✷", "")</f>
        <v/>
      </c>
      <c r="G37" s="10" t="str">
        <f>IF(OUT!B9="", "", OUT!B9)</f>
        <v>FERN  THELYPTERIS DECURSIVE-PINNATA JAPANESE BEECH FERN</v>
      </c>
      <c r="H37" s="21">
        <f>IF(AND($K$3=1,$K$4="N"),P37,IF(AND($K$3=2,$K$4="N"),R37,IF(AND($K$3=3,$K$4="N"),T37,IF(AND($K$3=1,$K$4="Y"),V37,IF(AND($K$3=2,$K$4="Y"),X37,IF(AND($K$3=3,$K$4="Y"),Z37,"FALSE"))))))</f>
        <v>0.98299999999999998</v>
      </c>
      <c r="I37" s="22">
        <f>IF(AND($K$3=1,$K$4="N"),Q37,IF(AND($K$3=2,$K$4="N"),S37,IF(AND($K$3=3,$K$4="N"),U37,IF(AND($K$3=1,$K$4="Y"),W37,IF(AND($K$3=2,$K$4="Y"),Y37,IF(AND($K$3=3,$K$4="Y"),AA37,"FALSE"))))))</f>
        <v>70.77</v>
      </c>
      <c r="J37" s="7" t="str">
        <f>IF(OUT!F9="", "", OUT!F9)</f>
        <v/>
      </c>
      <c r="K37" s="7">
        <f>IF(OUT!P9="", "", OUT!P9)</f>
        <v>72</v>
      </c>
      <c r="L37" s="7" t="str">
        <f>IF(OUT!AE9="", "", OUT!AE9)</f>
        <v/>
      </c>
      <c r="M37" s="7" t="str">
        <f>IF(OUT!AG9="", "", OUT!AG9)</f>
        <v/>
      </c>
      <c r="N37" s="7" t="str">
        <f>IF(OUT!AQ9="", "", OUT!AQ9)</f>
        <v/>
      </c>
      <c r="O37" s="7" t="str">
        <f>IF(OUT!BM9="", "", OUT!BM9)</f>
        <v>T3</v>
      </c>
      <c r="P37" s="8">
        <f>IF(OUT!N9="", "", OUT!N9)</f>
        <v>0.98299999999999998</v>
      </c>
      <c r="Q37" s="9">
        <f>IF(OUT!O9="", "", OUT!O9)</f>
        <v>70.77</v>
      </c>
      <c r="R37" s="8" t="str">
        <f>IF(PPG!H9="", "", PPG!H9)</f>
        <v/>
      </c>
      <c r="S37" s="9" t="str">
        <f>IF(PPG!I9="", "", PPG!I9)</f>
        <v/>
      </c>
      <c r="T37" s="8" t="str">
        <f>IF(PPG!J9="", "", PPG!J9)</f>
        <v/>
      </c>
      <c r="U37" s="9" t="str">
        <f>IF(PPG!K9="", "", PPG!K9)</f>
        <v/>
      </c>
      <c r="V37" s="8" t="str">
        <f>IF(PPG!Q9="", "", PPG!Q9)</f>
        <v/>
      </c>
      <c r="W37" s="9" t="str">
        <f>IF(PPG!R9="", "", PPG!R9)</f>
        <v/>
      </c>
      <c r="X37" s="8" t="str">
        <f>IF(PPG!S9="", "", PPG!S9)</f>
        <v/>
      </c>
      <c r="Y37" s="9" t="str">
        <f>IF(PPG!T9="", "", PPG!T9)</f>
        <v/>
      </c>
      <c r="Z37" s="8" t="str">
        <f>IF(PPG!U9="", "", PPG!U9)</f>
        <v/>
      </c>
      <c r="AA37" s="9" t="str">
        <f>IF(PPG!V9="", "", PPG!V9)</f>
        <v/>
      </c>
      <c r="AB37" s="35" t="str">
        <f>IF(D37&lt;&gt;"",D37*I37, "0.00")</f>
        <v>0.00</v>
      </c>
    </row>
    <row r="38" spans="1:28">
      <c r="A38" s="7">
        <f>IF(OUT!C30="", "", OUT!C30)</f>
        <v>745</v>
      </c>
      <c r="B38" s="20">
        <f>IF(OUT!A30="", "", OUT!A30)</f>
        <v>52743</v>
      </c>
      <c r="C38" s="7" t="str">
        <f>IF(OUT!D30="", "", OUT!D30)</f>
        <v>O</v>
      </c>
      <c r="D38" s="29"/>
      <c r="E38" s="7" t="str">
        <f>IF(OUT!E30="", "", OUT!E30)</f>
        <v>72 TRAY</v>
      </c>
      <c r="F38" s="26" t="str">
        <f>IF(OUT!AE30="NEW", "✷", "")</f>
        <v/>
      </c>
      <c r="G38" s="10" t="str">
        <f>IF(OUT!B30="", "", OUT!B30)</f>
        <v>FERN  THELYPTERIS KUNTHII SOUTHERN RIVER WOOD</v>
      </c>
      <c r="H38" s="21">
        <f>IF(AND($K$3=1,$K$4="N"),P38,IF(AND($K$3=2,$K$4="N"),R38,IF(AND($K$3=3,$K$4="N"),T38,IF(AND($K$3=1,$K$4="Y"),V38,IF(AND($K$3=2,$K$4="Y"),X38,IF(AND($K$3=3,$K$4="Y"),Z38,"FALSE"))))))</f>
        <v>0.93200000000000005</v>
      </c>
      <c r="I38" s="22">
        <f>IF(AND($K$3=1,$K$4="N"),Q38,IF(AND($K$3=2,$K$4="N"),S38,IF(AND($K$3=3,$K$4="N"),U38,IF(AND($K$3=1,$K$4="Y"),W38,IF(AND($K$3=2,$K$4="Y"),Y38,IF(AND($K$3=3,$K$4="Y"),AA38,"FALSE"))))))</f>
        <v>67.099999999999994</v>
      </c>
      <c r="J38" s="7" t="str">
        <f>IF(OUT!F30="", "", OUT!F30)</f>
        <v/>
      </c>
      <c r="K38" s="7">
        <f>IF(OUT!P30="", "", OUT!P30)</f>
        <v>72</v>
      </c>
      <c r="L38" s="7" t="str">
        <f>IF(OUT!AE30="", "", OUT!AE30)</f>
        <v/>
      </c>
      <c r="M38" s="7" t="str">
        <f>IF(OUT!AG30="", "", OUT!AG30)</f>
        <v/>
      </c>
      <c r="N38" s="7" t="str">
        <f>IF(OUT!AQ30="", "", OUT!AQ30)</f>
        <v/>
      </c>
      <c r="O38" s="7" t="str">
        <f>IF(OUT!BM30="", "", OUT!BM30)</f>
        <v>T3</v>
      </c>
      <c r="P38" s="8">
        <f>IF(OUT!N30="", "", OUT!N30)</f>
        <v>0.93200000000000005</v>
      </c>
      <c r="Q38" s="9">
        <f>IF(OUT!O30="", "", OUT!O30)</f>
        <v>67.099999999999994</v>
      </c>
      <c r="R38" s="8" t="str">
        <f>IF(PPG!H30="", "", PPG!H30)</f>
        <v/>
      </c>
      <c r="S38" s="9" t="str">
        <f>IF(PPG!I30="", "", PPG!I30)</f>
        <v/>
      </c>
      <c r="T38" s="8" t="str">
        <f>IF(PPG!J30="", "", PPG!J30)</f>
        <v/>
      </c>
      <c r="U38" s="9" t="str">
        <f>IF(PPG!K30="", "", PPG!K30)</f>
        <v/>
      </c>
      <c r="V38" s="8" t="str">
        <f>IF(PPG!Q30="", "", PPG!Q30)</f>
        <v/>
      </c>
      <c r="W38" s="9" t="str">
        <f>IF(PPG!R30="", "", PPG!R30)</f>
        <v/>
      </c>
      <c r="X38" s="8" t="str">
        <f>IF(PPG!S30="", "", PPG!S30)</f>
        <v/>
      </c>
      <c r="Y38" s="9" t="str">
        <f>IF(PPG!T30="", "", PPG!T30)</f>
        <v/>
      </c>
      <c r="Z38" s="8" t="str">
        <f>IF(PPG!U30="", "", PPG!U30)</f>
        <v/>
      </c>
      <c r="AA38" s="9" t="str">
        <f>IF(PPG!V30="", "", PPG!V30)</f>
        <v/>
      </c>
      <c r="AB38" s="35" t="str">
        <f>IF(D38&lt;&gt;"",D38*I38, "0.00")</f>
        <v>0.00</v>
      </c>
    </row>
    <row r="39" spans="1:28">
      <c r="A39" s="7">
        <f>IF(OUT!C61="", "", OUT!C61)</f>
        <v>745</v>
      </c>
      <c r="B39" s="20">
        <f>IF(OUT!A61="", "", OUT!A61)</f>
        <v>74574</v>
      </c>
      <c r="C39" s="7" t="str">
        <f>IF(OUT!D61="", "", OUT!D61)</f>
        <v>O</v>
      </c>
      <c r="D39" s="29"/>
      <c r="E39" s="7" t="str">
        <f>IF(OUT!E61="", "", OUT!E61)</f>
        <v>72 TRAY</v>
      </c>
      <c r="F39" s="26" t="str">
        <f>IF(OUT!AE61="NEW", "✷", "")</f>
        <v/>
      </c>
      <c r="G39" s="10" t="str">
        <f>IF(OUT!B61="", "", OUT!B61)</f>
        <v>FERN  THELYPTERIS OVATA LINDHEIMERII DWARF RIVER</v>
      </c>
      <c r="H39" s="21">
        <f>IF(AND($K$3=1,$K$4="N"),P39,IF(AND($K$3=2,$K$4="N"),R39,IF(AND($K$3=3,$K$4="N"),T39,IF(AND($K$3=1,$K$4="Y"),V39,IF(AND($K$3=2,$K$4="Y"),X39,IF(AND($K$3=3,$K$4="Y"),Z39,"FALSE"))))))</f>
        <v>0.98299999999999998</v>
      </c>
      <c r="I39" s="22">
        <f>IF(AND($K$3=1,$K$4="N"),Q39,IF(AND($K$3=2,$K$4="N"),S39,IF(AND($K$3=3,$K$4="N"),U39,IF(AND($K$3=1,$K$4="Y"),W39,IF(AND($K$3=2,$K$4="Y"),Y39,IF(AND($K$3=3,$K$4="Y"),AA39,"FALSE"))))))</f>
        <v>70.77</v>
      </c>
      <c r="J39" s="7" t="str">
        <f>IF(OUT!F61="", "", OUT!F61)</f>
        <v/>
      </c>
      <c r="K39" s="7">
        <f>IF(OUT!P61="", "", OUT!P61)</f>
        <v>72</v>
      </c>
      <c r="L39" s="7" t="str">
        <f>IF(OUT!AE61="", "", OUT!AE61)</f>
        <v/>
      </c>
      <c r="M39" s="7" t="str">
        <f>IF(OUT!AG61="", "", OUT!AG61)</f>
        <v/>
      </c>
      <c r="N39" s="7" t="str">
        <f>IF(OUT!AQ61="", "", OUT!AQ61)</f>
        <v/>
      </c>
      <c r="O39" s="7" t="str">
        <f>IF(OUT!BM61="", "", OUT!BM61)</f>
        <v>T3</v>
      </c>
      <c r="P39" s="8">
        <f>IF(OUT!N61="", "", OUT!N61)</f>
        <v>0.98299999999999998</v>
      </c>
      <c r="Q39" s="9">
        <f>IF(OUT!O61="", "", OUT!O61)</f>
        <v>70.77</v>
      </c>
      <c r="R39" s="8" t="str">
        <f>IF(PPG!H61="", "", PPG!H61)</f>
        <v/>
      </c>
      <c r="S39" s="9" t="str">
        <f>IF(PPG!I61="", "", PPG!I61)</f>
        <v/>
      </c>
      <c r="T39" s="8" t="str">
        <f>IF(PPG!J61="", "", PPG!J61)</f>
        <v/>
      </c>
      <c r="U39" s="9" t="str">
        <f>IF(PPG!K61="", "", PPG!K61)</f>
        <v/>
      </c>
      <c r="V39" s="8" t="str">
        <f>IF(PPG!Q61="", "", PPG!Q61)</f>
        <v/>
      </c>
      <c r="W39" s="9" t="str">
        <f>IF(PPG!R61="", "", PPG!R61)</f>
        <v/>
      </c>
      <c r="X39" s="8" t="str">
        <f>IF(PPG!S61="", "", PPG!S61)</f>
        <v/>
      </c>
      <c r="Y39" s="9" t="str">
        <f>IF(PPG!T61="", "", PPG!T61)</f>
        <v/>
      </c>
      <c r="Z39" s="8" t="str">
        <f>IF(PPG!U61="", "", PPG!U61)</f>
        <v/>
      </c>
      <c r="AA39" s="9" t="str">
        <f>IF(PPG!V61="", "", PPG!V61)</f>
        <v/>
      </c>
      <c r="AB39" s="35" t="str">
        <f>IF(D39&lt;&gt;"",D39*I39, "0.00")</f>
        <v>0.00</v>
      </c>
    </row>
    <row r="40" spans="1:28">
      <c r="A40" s="7">
        <f>IF(OUT!C46="", "", OUT!C46)</f>
        <v>745</v>
      </c>
      <c r="B40" s="20">
        <f>IF(OUT!A46="", "", OUT!A46)</f>
        <v>64998</v>
      </c>
      <c r="C40" s="7" t="str">
        <f>IF(OUT!D46="", "", OUT!D46)</f>
        <v>O</v>
      </c>
      <c r="D40" s="29"/>
      <c r="E40" s="7" t="str">
        <f>IF(OUT!E46="", "", OUT!E46)</f>
        <v>72 TRAY</v>
      </c>
      <c r="F40" s="26" t="str">
        <f>IF(OUT!AE46="NEW", "✷", "")</f>
        <v/>
      </c>
      <c r="G40" s="10" t="str">
        <f>IF(OUT!B46="", "", OUT!B46)</f>
        <v>FERN  TROPICAL  ASPLENIUM ANTIQUUM JAPANESE BIRDS NEST</v>
      </c>
      <c r="H40" s="21">
        <f>IF(AND($K$3=1,$K$4="N"),P40,IF(AND($K$3=2,$K$4="N"),R40,IF(AND($K$3=3,$K$4="N"),T40,IF(AND($K$3=1,$K$4="Y"),V40,IF(AND($K$3=2,$K$4="Y"),X40,IF(AND($K$3=3,$K$4="Y"),Z40,"FALSE"))))))</f>
        <v>0.995</v>
      </c>
      <c r="I40" s="22">
        <f>IF(AND($K$3=1,$K$4="N"),Q40,IF(AND($K$3=2,$K$4="N"),S40,IF(AND($K$3=3,$K$4="N"),U40,IF(AND($K$3=1,$K$4="Y"),W40,IF(AND($K$3=2,$K$4="Y"),Y40,IF(AND($K$3=3,$K$4="Y"),AA40,"FALSE"))))))</f>
        <v>71.64</v>
      </c>
      <c r="J40" s="7" t="str">
        <f>IF(OUT!F46="", "", OUT!F46)</f>
        <v/>
      </c>
      <c r="K40" s="7">
        <f>IF(OUT!P46="", "", OUT!P46)</f>
        <v>72</v>
      </c>
      <c r="L40" s="7" t="str">
        <f>IF(OUT!AE46="", "", OUT!AE46)</f>
        <v/>
      </c>
      <c r="M40" s="7" t="str">
        <f>IF(OUT!AG46="", "", OUT!AG46)</f>
        <v/>
      </c>
      <c r="N40" s="7" t="str">
        <f>IF(OUT!AQ46="", "", OUT!AQ46)</f>
        <v/>
      </c>
      <c r="O40" s="7" t="str">
        <f>IF(OUT!BM46="", "", OUT!BM46)</f>
        <v>T3</v>
      </c>
      <c r="P40" s="8">
        <f>IF(OUT!N46="", "", OUT!N46)</f>
        <v>0.995</v>
      </c>
      <c r="Q40" s="9">
        <f>IF(OUT!O46="", "", OUT!O46)</f>
        <v>71.64</v>
      </c>
      <c r="R40" s="8" t="str">
        <f>IF(PPG!H46="", "", PPG!H46)</f>
        <v/>
      </c>
      <c r="S40" s="9" t="str">
        <f>IF(PPG!I46="", "", PPG!I46)</f>
        <v/>
      </c>
      <c r="T40" s="8" t="str">
        <f>IF(PPG!J46="", "", PPG!J46)</f>
        <v/>
      </c>
      <c r="U40" s="9" t="str">
        <f>IF(PPG!K46="", "", PPG!K46)</f>
        <v/>
      </c>
      <c r="V40" s="8" t="str">
        <f>IF(PPG!Q46="", "", PPG!Q46)</f>
        <v/>
      </c>
      <c r="W40" s="9" t="str">
        <f>IF(PPG!R46="", "", PPG!R46)</f>
        <v/>
      </c>
      <c r="X40" s="8" t="str">
        <f>IF(PPG!S46="", "", PPG!S46)</f>
        <v/>
      </c>
      <c r="Y40" s="9" t="str">
        <f>IF(PPG!T46="", "", PPG!T46)</f>
        <v/>
      </c>
      <c r="Z40" s="8" t="str">
        <f>IF(PPG!U46="", "", PPG!U46)</f>
        <v/>
      </c>
      <c r="AA40" s="9" t="str">
        <f>IF(PPG!V46="", "", PPG!V46)</f>
        <v/>
      </c>
      <c r="AB40" s="35" t="str">
        <f>IF(D40&lt;&gt;"",D40*I40, "0.00")</f>
        <v>0.00</v>
      </c>
    </row>
    <row r="41" spans="1:28">
      <c r="A41" s="7">
        <f>IF(OUT!C56="", "", OUT!C56)</f>
        <v>745</v>
      </c>
      <c r="B41" s="20">
        <f>IF(OUT!A56="", "", OUT!A56)</f>
        <v>74562</v>
      </c>
      <c r="C41" s="7" t="str">
        <f>IF(OUT!D56="", "", OUT!D56)</f>
        <v>O</v>
      </c>
      <c r="D41" s="29"/>
      <c r="E41" s="7" t="str">
        <f>IF(OUT!E56="", "", OUT!E56)</f>
        <v>72 TRAY</v>
      </c>
      <c r="F41" s="26" t="str">
        <f>IF(OUT!AE56="NEW", "✷", "")</f>
        <v/>
      </c>
      <c r="G41" s="10" t="str">
        <f>IF(OUT!B56="", "", OUT!B56)</f>
        <v>FERN  TROPICAL  ASPLENIUM ANTIQUUM VICTORIA BIRDS NEST</v>
      </c>
      <c r="H41" s="21">
        <f>IF(AND($K$3=1,$K$4="N"),P41,IF(AND($K$3=2,$K$4="N"),R41,IF(AND($K$3=3,$K$4="N"),T41,IF(AND($K$3=1,$K$4="Y"),V41,IF(AND($K$3=2,$K$4="Y"),X41,IF(AND($K$3=3,$K$4="Y"),Z41,"FALSE"))))))</f>
        <v>1.0209999999999999</v>
      </c>
      <c r="I41" s="22">
        <f>IF(AND($K$3=1,$K$4="N"),Q41,IF(AND($K$3=2,$K$4="N"),S41,IF(AND($K$3=3,$K$4="N"),U41,IF(AND($K$3=1,$K$4="Y"),W41,IF(AND($K$3=2,$K$4="Y"),Y41,IF(AND($K$3=3,$K$4="Y"),AA41,"FALSE"))))))</f>
        <v>73.510000000000005</v>
      </c>
      <c r="J41" s="7" t="str">
        <f>IF(OUT!F56="", "", OUT!F56)</f>
        <v/>
      </c>
      <c r="K41" s="7">
        <f>IF(OUT!P56="", "", OUT!P56)</f>
        <v>72</v>
      </c>
      <c r="L41" s="7" t="str">
        <f>IF(OUT!AE56="", "", OUT!AE56)</f>
        <v/>
      </c>
      <c r="M41" s="7" t="str">
        <f>IF(OUT!AG56="", "", OUT!AG56)</f>
        <v>PAT</v>
      </c>
      <c r="N41" s="7" t="str">
        <f>IF(OUT!AQ56="", "", OUT!AQ56)</f>
        <v/>
      </c>
      <c r="O41" s="7" t="str">
        <f>IF(OUT!BM56="", "", OUT!BM56)</f>
        <v>T3</v>
      </c>
      <c r="P41" s="8">
        <f>IF(OUT!N56="", "", OUT!N56)</f>
        <v>1.0209999999999999</v>
      </c>
      <c r="Q41" s="9">
        <f>IF(OUT!O56="", "", OUT!O56)</f>
        <v>73.510000000000005</v>
      </c>
      <c r="R41" s="8" t="str">
        <f>IF(PPG!H56="", "", PPG!H56)</f>
        <v/>
      </c>
      <c r="S41" s="9" t="str">
        <f>IF(PPG!I56="", "", PPG!I56)</f>
        <v/>
      </c>
      <c r="T41" s="8" t="str">
        <f>IF(PPG!J56="", "", PPG!J56)</f>
        <v/>
      </c>
      <c r="U41" s="9" t="str">
        <f>IF(PPG!K56="", "", PPG!K56)</f>
        <v/>
      </c>
      <c r="V41" s="8" t="str">
        <f>IF(PPG!Q56="", "", PPG!Q56)</f>
        <v/>
      </c>
      <c r="W41" s="9" t="str">
        <f>IF(PPG!R56="", "", PPG!R56)</f>
        <v/>
      </c>
      <c r="X41" s="8" t="str">
        <f>IF(PPG!S56="", "", PPG!S56)</f>
        <v/>
      </c>
      <c r="Y41" s="9" t="str">
        <f>IF(PPG!T56="", "", PPG!T56)</f>
        <v/>
      </c>
      <c r="Z41" s="8" t="str">
        <f>IF(PPG!U56="", "", PPG!U56)</f>
        <v/>
      </c>
      <c r="AA41" s="9" t="str">
        <f>IF(PPG!V56="", "", PPG!V56)</f>
        <v/>
      </c>
      <c r="AB41" s="35" t="str">
        <f>IF(D41&lt;&gt;"",D41*I41, "0.00")</f>
        <v>0.00</v>
      </c>
    </row>
    <row r="42" spans="1:28">
      <c r="A42" s="7">
        <f>IF(OUT!C55="", "", OUT!C55)</f>
        <v>745</v>
      </c>
      <c r="B42" s="20">
        <f>IF(OUT!A55="", "", OUT!A55)</f>
        <v>74561</v>
      </c>
      <c r="C42" s="7" t="str">
        <f>IF(OUT!D55="", "", OUT!D55)</f>
        <v>O</v>
      </c>
      <c r="D42" s="29"/>
      <c r="E42" s="7" t="str">
        <f>IF(OUT!E55="", "", OUT!E55)</f>
        <v>72 TRAY</v>
      </c>
      <c r="F42" s="26" t="str">
        <f>IF(OUT!AE55="NEW", "✷", "")</f>
        <v/>
      </c>
      <c r="G42" s="10" t="str">
        <f>IF(OUT!B55="", "", OUT!B55)</f>
        <v>FERN  TROPICAL  ASPLENIUM DIMORPHUM X DIFFORME AUSTRAL GEM</v>
      </c>
      <c r="H42" s="21">
        <f>IF(AND($K$3=1,$K$4="N"),P42,IF(AND($K$3=2,$K$4="N"),R42,IF(AND($K$3=3,$K$4="N"),T42,IF(AND($K$3=1,$K$4="Y"),V42,IF(AND($K$3=2,$K$4="Y"),X42,IF(AND($K$3=3,$K$4="Y"),Z42,"FALSE"))))))</f>
        <v>1.046</v>
      </c>
      <c r="I42" s="22">
        <f>IF(AND($K$3=1,$K$4="N"),Q42,IF(AND($K$3=2,$K$4="N"),S42,IF(AND($K$3=3,$K$4="N"),U42,IF(AND($K$3=1,$K$4="Y"),W42,IF(AND($K$3=2,$K$4="Y"),Y42,IF(AND($K$3=3,$K$4="Y"),AA42,"FALSE"))))))</f>
        <v>75.31</v>
      </c>
      <c r="J42" s="7" t="str">
        <f>IF(OUT!F55="", "", OUT!F55)</f>
        <v/>
      </c>
      <c r="K42" s="7">
        <f>IF(OUT!P55="", "", OUT!P55)</f>
        <v>72</v>
      </c>
      <c r="L42" s="7" t="str">
        <f>IF(OUT!AE55="", "", OUT!AE55)</f>
        <v/>
      </c>
      <c r="M42" s="7" t="str">
        <f>IF(OUT!AG55="", "", OUT!AG55)</f>
        <v/>
      </c>
      <c r="N42" s="7" t="str">
        <f>IF(OUT!AQ55="", "", OUT!AQ55)</f>
        <v/>
      </c>
      <c r="O42" s="7" t="str">
        <f>IF(OUT!BM55="", "", OUT!BM55)</f>
        <v>T3</v>
      </c>
      <c r="P42" s="8">
        <f>IF(OUT!N55="", "", OUT!N55)</f>
        <v>1.046</v>
      </c>
      <c r="Q42" s="9">
        <f>IF(OUT!O55="", "", OUT!O55)</f>
        <v>75.31</v>
      </c>
      <c r="R42" s="8" t="str">
        <f>IF(PPG!H55="", "", PPG!H55)</f>
        <v/>
      </c>
      <c r="S42" s="9" t="str">
        <f>IF(PPG!I55="", "", PPG!I55)</f>
        <v/>
      </c>
      <c r="T42" s="8" t="str">
        <f>IF(PPG!J55="", "", PPG!J55)</f>
        <v/>
      </c>
      <c r="U42" s="9" t="str">
        <f>IF(PPG!K55="", "", PPG!K55)</f>
        <v/>
      </c>
      <c r="V42" s="8" t="str">
        <f>IF(PPG!Q55="", "", PPG!Q55)</f>
        <v/>
      </c>
      <c r="W42" s="9" t="str">
        <f>IF(PPG!R55="", "", PPG!R55)</f>
        <v/>
      </c>
      <c r="X42" s="8" t="str">
        <f>IF(PPG!S55="", "", PPG!S55)</f>
        <v/>
      </c>
      <c r="Y42" s="9" t="str">
        <f>IF(PPG!T55="", "", PPG!T55)</f>
        <v/>
      </c>
      <c r="Z42" s="8" t="str">
        <f>IF(PPG!U55="", "", PPG!U55)</f>
        <v/>
      </c>
      <c r="AA42" s="9" t="str">
        <f>IF(PPG!V55="", "", PPG!V55)</f>
        <v/>
      </c>
      <c r="AB42" s="35" t="str">
        <f>IF(D42&lt;&gt;"",D42*I42, "0.00")</f>
        <v>0.00</v>
      </c>
    </row>
    <row r="43" spans="1:28">
      <c r="A43" s="7">
        <f>IF(OUT!C63="", "", OUT!C63)</f>
        <v>745</v>
      </c>
      <c r="B43" s="20">
        <f>IF(OUT!A63="", "", OUT!A63)</f>
        <v>74582</v>
      </c>
      <c r="C43" s="7" t="str">
        <f>IF(OUT!D63="", "", OUT!D63)</f>
        <v>O</v>
      </c>
      <c r="D43" s="29"/>
      <c r="E43" s="7" t="str">
        <f>IF(OUT!E63="", "", OUT!E63)</f>
        <v>72 TRAY</v>
      </c>
      <c r="F43" s="26" t="str">
        <f>IF(OUT!AE63="NEW", "✷", "")</f>
        <v/>
      </c>
      <c r="G43" s="10" t="str">
        <f>IF(OUT!B63="", "", OUT!B63)</f>
        <v>FERN  TROPICAL  ASPLENIUM NIDUS AVES BIRDS NEST</v>
      </c>
      <c r="H43" s="21">
        <f>IF(AND($K$3=1,$K$4="N"),P43,IF(AND($K$3=2,$K$4="N"),R43,IF(AND($K$3=3,$K$4="N"),T43,IF(AND($K$3=1,$K$4="Y"),V43,IF(AND($K$3=2,$K$4="Y"),X43,IF(AND($K$3=3,$K$4="Y"),Z43,"FALSE"))))))</f>
        <v>0.995</v>
      </c>
      <c r="I43" s="22">
        <f>IF(AND($K$3=1,$K$4="N"),Q43,IF(AND($K$3=2,$K$4="N"),S43,IF(AND($K$3=3,$K$4="N"),U43,IF(AND($K$3=1,$K$4="Y"),W43,IF(AND($K$3=2,$K$4="Y"),Y43,IF(AND($K$3=3,$K$4="Y"),AA43,"FALSE"))))))</f>
        <v>71.64</v>
      </c>
      <c r="J43" s="7" t="str">
        <f>IF(OUT!F63="", "", OUT!F63)</f>
        <v/>
      </c>
      <c r="K43" s="7">
        <f>IF(OUT!P63="", "", OUT!P63)</f>
        <v>72</v>
      </c>
      <c r="L43" s="7" t="str">
        <f>IF(OUT!AE63="", "", OUT!AE63)</f>
        <v/>
      </c>
      <c r="M43" s="7" t="str">
        <f>IF(OUT!AG63="", "", OUT!AG63)</f>
        <v/>
      </c>
      <c r="N43" s="7" t="str">
        <f>IF(OUT!AQ63="", "", OUT!AQ63)</f>
        <v/>
      </c>
      <c r="O43" s="7" t="str">
        <f>IF(OUT!BM63="", "", OUT!BM63)</f>
        <v>T3</v>
      </c>
      <c r="P43" s="8">
        <f>IF(OUT!N63="", "", OUT!N63)</f>
        <v>0.995</v>
      </c>
      <c r="Q43" s="9">
        <f>IF(OUT!O63="", "", OUT!O63)</f>
        <v>71.64</v>
      </c>
      <c r="R43" s="8" t="str">
        <f>IF(PPG!H63="", "", PPG!H63)</f>
        <v/>
      </c>
      <c r="S43" s="9" t="str">
        <f>IF(PPG!I63="", "", PPG!I63)</f>
        <v/>
      </c>
      <c r="T43" s="8" t="str">
        <f>IF(PPG!J63="", "", PPG!J63)</f>
        <v/>
      </c>
      <c r="U43" s="9" t="str">
        <f>IF(PPG!K63="", "", PPG!K63)</f>
        <v/>
      </c>
      <c r="V43" s="8" t="str">
        <f>IF(PPG!Q63="", "", PPG!Q63)</f>
        <v/>
      </c>
      <c r="W43" s="9" t="str">
        <f>IF(PPG!R63="", "", PPG!R63)</f>
        <v/>
      </c>
      <c r="X43" s="8" t="str">
        <f>IF(PPG!S63="", "", PPG!S63)</f>
        <v/>
      </c>
      <c r="Y43" s="9" t="str">
        <f>IF(PPG!T63="", "", PPG!T63)</f>
        <v/>
      </c>
      <c r="Z43" s="8" t="str">
        <f>IF(PPG!U63="", "", PPG!U63)</f>
        <v/>
      </c>
      <c r="AA43" s="9" t="str">
        <f>IF(PPG!V63="", "", PPG!V63)</f>
        <v/>
      </c>
      <c r="AB43" s="35" t="str">
        <f>IF(D43&lt;&gt;"",D43*I43, "0.00")</f>
        <v>0.00</v>
      </c>
    </row>
    <row r="44" spans="1:28">
      <c r="A44" s="7">
        <f>IF(OUT!C77="", "", OUT!C77)</f>
        <v>745</v>
      </c>
      <c r="B44" s="20">
        <f>IF(OUT!A77="", "", OUT!A77)</f>
        <v>92678</v>
      </c>
      <c r="C44" s="7" t="str">
        <f>IF(OUT!D77="", "", OUT!D77)</f>
        <v>O</v>
      </c>
      <c r="D44" s="29"/>
      <c r="E44" s="7" t="str">
        <f>IF(OUT!E77="", "", OUT!E77)</f>
        <v>72 TRAY</v>
      </c>
      <c r="F44" s="26" t="str">
        <f>IF(OUT!AE77="NEW", "✷", "")</f>
        <v/>
      </c>
      <c r="G44" s="10" t="str">
        <f>IF(OUT!B77="", "", OUT!B77)</f>
        <v>FERN  TROPICAL  ASPLENIUM SCOLOPENDRIUM HART'S TONGUE FERN</v>
      </c>
      <c r="H44" s="21">
        <f>IF(AND($K$3=1,$K$4="N"),P44,IF(AND($K$3=2,$K$4="N"),R44,IF(AND($K$3=3,$K$4="N"),T44,IF(AND($K$3=1,$K$4="Y"),V44,IF(AND($K$3=2,$K$4="Y"),X44,IF(AND($K$3=3,$K$4="Y"),Z44,"FALSE"))))))</f>
        <v>1.1739999999999999</v>
      </c>
      <c r="I44" s="22">
        <f>IF(AND($K$3=1,$K$4="N"),Q44,IF(AND($K$3=2,$K$4="N"),S44,IF(AND($K$3=3,$K$4="N"),U44,IF(AND($K$3=1,$K$4="Y"),W44,IF(AND($K$3=2,$K$4="Y"),Y44,IF(AND($K$3=3,$K$4="Y"),AA44,"FALSE"))))))</f>
        <v>84.52</v>
      </c>
      <c r="J44" s="7" t="str">
        <f>IF(OUT!F77="", "", OUT!F77)</f>
        <v/>
      </c>
      <c r="K44" s="7">
        <f>IF(OUT!P77="", "", OUT!P77)</f>
        <v>72</v>
      </c>
      <c r="L44" s="7" t="str">
        <f>IF(OUT!AE77="", "", OUT!AE77)</f>
        <v/>
      </c>
      <c r="M44" s="7" t="str">
        <f>IF(OUT!AG77="", "", OUT!AG77)</f>
        <v/>
      </c>
      <c r="N44" s="7" t="str">
        <f>IF(OUT!AQ77="", "", OUT!AQ77)</f>
        <v/>
      </c>
      <c r="O44" s="7" t="str">
        <f>IF(OUT!BM77="", "", OUT!BM77)</f>
        <v>T3</v>
      </c>
      <c r="P44" s="8">
        <f>IF(OUT!N77="", "", OUT!N77)</f>
        <v>1.1739999999999999</v>
      </c>
      <c r="Q44" s="9">
        <f>IF(OUT!O77="", "", OUT!O77)</f>
        <v>84.52</v>
      </c>
      <c r="R44" s="8" t="str">
        <f>IF(PPG!H77="", "", PPG!H77)</f>
        <v/>
      </c>
      <c r="S44" s="9" t="str">
        <f>IF(PPG!I77="", "", PPG!I77)</f>
        <v/>
      </c>
      <c r="T44" s="8" t="str">
        <f>IF(PPG!J77="", "", PPG!J77)</f>
        <v/>
      </c>
      <c r="U44" s="9" t="str">
        <f>IF(PPG!K77="", "", PPG!K77)</f>
        <v/>
      </c>
      <c r="V44" s="8" t="str">
        <f>IF(PPG!Q77="", "", PPG!Q77)</f>
        <v/>
      </c>
      <c r="W44" s="9" t="str">
        <f>IF(PPG!R77="", "", PPG!R77)</f>
        <v/>
      </c>
      <c r="X44" s="8" t="str">
        <f>IF(PPG!S77="", "", PPG!S77)</f>
        <v/>
      </c>
      <c r="Y44" s="9" t="str">
        <f>IF(PPG!T77="", "", PPG!T77)</f>
        <v/>
      </c>
      <c r="Z44" s="8" t="str">
        <f>IF(PPG!U77="", "", PPG!U77)</f>
        <v/>
      </c>
      <c r="AA44" s="9" t="str">
        <f>IF(PPG!V77="", "", PPG!V77)</f>
        <v/>
      </c>
      <c r="AB44" s="35" t="str">
        <f>IF(D44&lt;&gt;"",D44*I44, "0.00")</f>
        <v>0.00</v>
      </c>
    </row>
    <row r="45" spans="1:28">
      <c r="A45" s="7">
        <f>IF(OUT!C66="", "", OUT!C66)</f>
        <v>745</v>
      </c>
      <c r="B45" s="20">
        <f>IF(OUT!A66="", "", OUT!A66)</f>
        <v>82154</v>
      </c>
      <c r="C45" s="7" t="str">
        <f>IF(OUT!D66="", "", OUT!D66)</f>
        <v>O</v>
      </c>
      <c r="D45" s="29"/>
      <c r="E45" s="7" t="str">
        <f>IF(OUT!E66="", "", OUT!E66)</f>
        <v>72 TRAY</v>
      </c>
      <c r="F45" s="26" t="str">
        <f>IF(OUT!AE66="NEW", "✷", "")</f>
        <v/>
      </c>
      <c r="G45" s="10" t="str">
        <f>IF(OUT!B66="", "", OUT!B66)</f>
        <v>FERN  TROPICAL  BLECHNUM GIBBUM SILVER LADY</v>
      </c>
      <c r="H45" s="21">
        <f>IF(AND($K$3=1,$K$4="N"),P45,IF(AND($K$3=2,$K$4="N"),R45,IF(AND($K$3=3,$K$4="N"),T45,IF(AND($K$3=1,$K$4="Y"),V45,IF(AND($K$3=2,$K$4="Y"),X45,IF(AND($K$3=3,$K$4="Y"),Z45,"FALSE"))))))</f>
        <v>1.0720000000000001</v>
      </c>
      <c r="I45" s="22">
        <f>IF(AND($K$3=1,$K$4="N"),Q45,IF(AND($K$3=2,$K$4="N"),S45,IF(AND($K$3=3,$K$4="N"),U45,IF(AND($K$3=1,$K$4="Y"),W45,IF(AND($K$3=2,$K$4="Y"),Y45,IF(AND($K$3=3,$K$4="Y"),AA45,"FALSE"))))))</f>
        <v>77.180000000000007</v>
      </c>
      <c r="J45" s="7" t="str">
        <f>IF(OUT!F66="", "", OUT!F66)</f>
        <v/>
      </c>
      <c r="K45" s="7">
        <f>IF(OUT!P66="", "", OUT!P66)</f>
        <v>72</v>
      </c>
      <c r="L45" s="7" t="str">
        <f>IF(OUT!AE66="", "", OUT!AE66)</f>
        <v/>
      </c>
      <c r="M45" s="7" t="str">
        <f>IF(OUT!AG66="", "", OUT!AG66)</f>
        <v/>
      </c>
      <c r="N45" s="7" t="str">
        <f>IF(OUT!AQ66="", "", OUT!AQ66)</f>
        <v/>
      </c>
      <c r="O45" s="7" t="str">
        <f>IF(OUT!BM66="", "", OUT!BM66)</f>
        <v>T3</v>
      </c>
      <c r="P45" s="8">
        <f>IF(OUT!N66="", "", OUT!N66)</f>
        <v>1.0720000000000001</v>
      </c>
      <c r="Q45" s="9">
        <f>IF(OUT!O66="", "", OUT!O66)</f>
        <v>77.180000000000007</v>
      </c>
      <c r="R45" s="8" t="str">
        <f>IF(PPG!H66="", "", PPG!H66)</f>
        <v/>
      </c>
      <c r="S45" s="9" t="str">
        <f>IF(PPG!I66="", "", PPG!I66)</f>
        <v/>
      </c>
      <c r="T45" s="8" t="str">
        <f>IF(PPG!J66="", "", PPG!J66)</f>
        <v/>
      </c>
      <c r="U45" s="9" t="str">
        <f>IF(PPG!K66="", "", PPG!K66)</f>
        <v/>
      </c>
      <c r="V45" s="8" t="str">
        <f>IF(PPG!Q66="", "", PPG!Q66)</f>
        <v/>
      </c>
      <c r="W45" s="9" t="str">
        <f>IF(PPG!R66="", "", PPG!R66)</f>
        <v/>
      </c>
      <c r="X45" s="8" t="str">
        <f>IF(PPG!S66="", "", PPG!S66)</f>
        <v/>
      </c>
      <c r="Y45" s="9" t="str">
        <f>IF(PPG!T66="", "", PPG!T66)</f>
        <v/>
      </c>
      <c r="Z45" s="8" t="str">
        <f>IF(PPG!U66="", "", PPG!U66)</f>
        <v/>
      </c>
      <c r="AA45" s="9" t="str">
        <f>IF(PPG!V66="", "", PPG!V66)</f>
        <v/>
      </c>
      <c r="AB45" s="35" t="str">
        <f>IF(D45&lt;&gt;"",D45*I45, "0.00")</f>
        <v>0.00</v>
      </c>
    </row>
    <row r="46" spans="1:28">
      <c r="A46" s="7">
        <f>IF(OUT!C35="", "", OUT!C35)</f>
        <v>745</v>
      </c>
      <c r="B46" s="20">
        <f>IF(OUT!A35="", "", OUT!A35)</f>
        <v>59931</v>
      </c>
      <c r="C46" s="7" t="str">
        <f>IF(OUT!D35="", "", OUT!D35)</f>
        <v>O</v>
      </c>
      <c r="D46" s="29"/>
      <c r="E46" s="7" t="str">
        <f>IF(OUT!E35="", "", OUT!E35)</f>
        <v>72 TRAY</v>
      </c>
      <c r="F46" s="26" t="str">
        <f>IF(OUT!AE35="NEW", "✷", "")</f>
        <v/>
      </c>
      <c r="G46" s="10" t="str">
        <f>IF(OUT!B35="", "", OUT!B35)</f>
        <v>FERN  TROPICAL  CYATHEA COOPERII BRENTWOOD AUSTRALIAN TREE FERN</v>
      </c>
      <c r="H46" s="21">
        <f>IF(AND($K$3=1,$K$4="N"),P46,IF(AND($K$3=2,$K$4="N"),R46,IF(AND($K$3=3,$K$4="N"),T46,IF(AND($K$3=1,$K$4="Y"),V46,IF(AND($K$3=2,$K$4="Y"),X46,IF(AND($K$3=3,$K$4="Y"),Z46,"FALSE"))))))</f>
        <v>1.1359999999999999</v>
      </c>
      <c r="I46" s="22">
        <f>IF(AND($K$3=1,$K$4="N"),Q46,IF(AND($K$3=2,$K$4="N"),S46,IF(AND($K$3=3,$K$4="N"),U46,IF(AND($K$3=1,$K$4="Y"),W46,IF(AND($K$3=2,$K$4="Y"),Y46,IF(AND($K$3=3,$K$4="Y"),AA46,"FALSE"))))))</f>
        <v>81.790000000000006</v>
      </c>
      <c r="J46" s="7" t="str">
        <f>IF(OUT!F35="", "", OUT!F35)</f>
        <v/>
      </c>
      <c r="K46" s="7">
        <f>IF(OUT!P35="", "", OUT!P35)</f>
        <v>72</v>
      </c>
      <c r="L46" s="7" t="str">
        <f>IF(OUT!AE35="", "", OUT!AE35)</f>
        <v/>
      </c>
      <c r="M46" s="7" t="str">
        <f>IF(OUT!AG35="", "", OUT!AG35)</f>
        <v/>
      </c>
      <c r="N46" s="7" t="str">
        <f>IF(OUT!AQ35="", "", OUT!AQ35)</f>
        <v/>
      </c>
      <c r="O46" s="7" t="str">
        <f>IF(OUT!BM35="", "", OUT!BM35)</f>
        <v>T3</v>
      </c>
      <c r="P46" s="8">
        <f>IF(OUT!N35="", "", OUT!N35)</f>
        <v>1.1359999999999999</v>
      </c>
      <c r="Q46" s="9">
        <f>IF(OUT!O35="", "", OUT!O35)</f>
        <v>81.790000000000006</v>
      </c>
      <c r="R46" s="8" t="str">
        <f>IF(PPG!H35="", "", PPG!H35)</f>
        <v/>
      </c>
      <c r="S46" s="9" t="str">
        <f>IF(PPG!I35="", "", PPG!I35)</f>
        <v/>
      </c>
      <c r="T46" s="8" t="str">
        <f>IF(PPG!J35="", "", PPG!J35)</f>
        <v/>
      </c>
      <c r="U46" s="9" t="str">
        <f>IF(PPG!K35="", "", PPG!K35)</f>
        <v/>
      </c>
      <c r="V46" s="8" t="str">
        <f>IF(PPG!Q35="", "", PPG!Q35)</f>
        <v/>
      </c>
      <c r="W46" s="9" t="str">
        <f>IF(PPG!R35="", "", PPG!R35)</f>
        <v/>
      </c>
      <c r="X46" s="8" t="str">
        <f>IF(PPG!S35="", "", PPG!S35)</f>
        <v/>
      </c>
      <c r="Y46" s="9" t="str">
        <f>IF(PPG!T35="", "", PPG!T35)</f>
        <v/>
      </c>
      <c r="Z46" s="8" t="str">
        <f>IF(PPG!U35="", "", PPG!U35)</f>
        <v/>
      </c>
      <c r="AA46" s="9" t="str">
        <f>IF(PPG!V35="", "", PPG!V35)</f>
        <v/>
      </c>
      <c r="AB46" s="35" t="str">
        <f>IF(D46&lt;&gt;"",D46*I46, "0.00")</f>
        <v>0.00</v>
      </c>
    </row>
    <row r="47" spans="1:28">
      <c r="A47" s="7">
        <f>IF(OUT!C42="", "", OUT!C42)</f>
        <v>745</v>
      </c>
      <c r="B47" s="20">
        <f>IF(OUT!A42="", "", OUT!A42)</f>
        <v>59947</v>
      </c>
      <c r="C47" s="7" t="str">
        <f>IF(OUT!D42="", "", OUT!D42)</f>
        <v>O</v>
      </c>
      <c r="D47" s="29"/>
      <c r="E47" s="7" t="str">
        <f>IF(OUT!E42="", "", OUT!E42)</f>
        <v>72 TRAY</v>
      </c>
      <c r="F47" s="26" t="str">
        <f>IF(OUT!AE42="NEW", "✷", "")</f>
        <v/>
      </c>
      <c r="G47" s="10" t="str">
        <f>IF(OUT!B42="", "", OUT!B42)</f>
        <v>FERN  TROPICAL  DAVALLIA TYERMANII WHITE RABBITS FOOT</v>
      </c>
      <c r="H47" s="21">
        <f>IF(AND($K$3=1,$K$4="N"),P47,IF(AND($K$3=2,$K$4="N"),R47,IF(AND($K$3=3,$K$4="N"),T47,IF(AND($K$3=1,$K$4="Y"),V47,IF(AND($K$3=2,$K$4="Y"),X47,IF(AND($K$3=3,$K$4="Y"),Z47,"FALSE"))))))</f>
        <v>0.98299999999999998</v>
      </c>
      <c r="I47" s="22">
        <f>IF(AND($K$3=1,$K$4="N"),Q47,IF(AND($K$3=2,$K$4="N"),S47,IF(AND($K$3=3,$K$4="N"),U47,IF(AND($K$3=1,$K$4="Y"),W47,IF(AND($K$3=2,$K$4="Y"),Y47,IF(AND($K$3=3,$K$4="Y"),AA47,"FALSE"))))))</f>
        <v>70.77</v>
      </c>
      <c r="J47" s="7" t="str">
        <f>IF(OUT!F42="", "", OUT!F42)</f>
        <v/>
      </c>
      <c r="K47" s="7">
        <f>IF(OUT!P42="", "", OUT!P42)</f>
        <v>72</v>
      </c>
      <c r="L47" s="7" t="str">
        <f>IF(OUT!AE42="", "", OUT!AE42)</f>
        <v/>
      </c>
      <c r="M47" s="7" t="str">
        <f>IF(OUT!AG42="", "", OUT!AG42)</f>
        <v/>
      </c>
      <c r="N47" s="7" t="str">
        <f>IF(OUT!AQ42="", "", OUT!AQ42)</f>
        <v/>
      </c>
      <c r="O47" s="7" t="str">
        <f>IF(OUT!BM42="", "", OUT!BM42)</f>
        <v>T3</v>
      </c>
      <c r="P47" s="8">
        <f>IF(OUT!N42="", "", OUT!N42)</f>
        <v>0.98299999999999998</v>
      </c>
      <c r="Q47" s="9">
        <f>IF(OUT!O42="", "", OUT!O42)</f>
        <v>70.77</v>
      </c>
      <c r="R47" s="8" t="str">
        <f>IF(PPG!H42="", "", PPG!H42)</f>
        <v/>
      </c>
      <c r="S47" s="9" t="str">
        <f>IF(PPG!I42="", "", PPG!I42)</f>
        <v/>
      </c>
      <c r="T47" s="8" t="str">
        <f>IF(PPG!J42="", "", PPG!J42)</f>
        <v/>
      </c>
      <c r="U47" s="9" t="str">
        <f>IF(PPG!K42="", "", PPG!K42)</f>
        <v/>
      </c>
      <c r="V47" s="8" t="str">
        <f>IF(PPG!Q42="", "", PPG!Q42)</f>
        <v/>
      </c>
      <c r="W47" s="9" t="str">
        <f>IF(PPG!R42="", "", PPG!R42)</f>
        <v/>
      </c>
      <c r="X47" s="8" t="str">
        <f>IF(PPG!S42="", "", PPG!S42)</f>
        <v/>
      </c>
      <c r="Y47" s="9" t="str">
        <f>IF(PPG!T42="", "", PPG!T42)</f>
        <v/>
      </c>
      <c r="Z47" s="8" t="str">
        <f>IF(PPG!U42="", "", PPG!U42)</f>
        <v/>
      </c>
      <c r="AA47" s="9" t="str">
        <f>IF(PPG!V42="", "", PPG!V42)</f>
        <v/>
      </c>
      <c r="AB47" s="35" t="str">
        <f>IF(D47&lt;&gt;"",D47*I47, "0.00")</f>
        <v>0.00</v>
      </c>
    </row>
    <row r="48" spans="1:28">
      <c r="A48" s="7">
        <f>IF(OUT!C57="", "", OUT!C57)</f>
        <v>745</v>
      </c>
      <c r="B48" s="20">
        <f>IF(OUT!A57="", "", OUT!A57)</f>
        <v>74564</v>
      </c>
      <c r="C48" s="7" t="str">
        <f>IF(OUT!D57="", "", OUT!D57)</f>
        <v>O</v>
      </c>
      <c r="D48" s="29"/>
      <c r="E48" s="7" t="str">
        <f>IF(OUT!E57="", "", OUT!E57)</f>
        <v>72 TRAY</v>
      </c>
      <c r="F48" s="26" t="str">
        <f>IF(OUT!AE57="NEW", "✷", "")</f>
        <v/>
      </c>
      <c r="G48" s="10" t="str">
        <f>IF(OUT!B57="", "", OUT!B57)</f>
        <v>FERN  TROPICAL  MICROSORUM GROSSUM LAUA'E HAWAIIAN LAUA'E</v>
      </c>
      <c r="H48" s="21">
        <f>IF(AND($K$3=1,$K$4="N"),P48,IF(AND($K$3=2,$K$4="N"),R48,IF(AND($K$3=3,$K$4="N"),T48,IF(AND($K$3=1,$K$4="Y"),V48,IF(AND($K$3=2,$K$4="Y"),X48,IF(AND($K$3=3,$K$4="Y"),Z48,"FALSE"))))))</f>
        <v>0.93200000000000005</v>
      </c>
      <c r="I48" s="22">
        <f>IF(AND($K$3=1,$K$4="N"),Q48,IF(AND($K$3=2,$K$4="N"),S48,IF(AND($K$3=3,$K$4="N"),U48,IF(AND($K$3=1,$K$4="Y"),W48,IF(AND($K$3=2,$K$4="Y"),Y48,IF(AND($K$3=3,$K$4="Y"),AA48,"FALSE"))))))</f>
        <v>67.099999999999994</v>
      </c>
      <c r="J48" s="7" t="str">
        <f>IF(OUT!F57="", "", OUT!F57)</f>
        <v/>
      </c>
      <c r="K48" s="7">
        <f>IF(OUT!P57="", "", OUT!P57)</f>
        <v>72</v>
      </c>
      <c r="L48" s="7" t="str">
        <f>IF(OUT!AE57="", "", OUT!AE57)</f>
        <v/>
      </c>
      <c r="M48" s="7" t="str">
        <f>IF(OUT!AG57="", "", OUT!AG57)</f>
        <v/>
      </c>
      <c r="N48" s="7" t="str">
        <f>IF(OUT!AQ57="", "", OUT!AQ57)</f>
        <v/>
      </c>
      <c r="O48" s="7" t="str">
        <f>IF(OUT!BM57="", "", OUT!BM57)</f>
        <v>T3</v>
      </c>
      <c r="P48" s="8">
        <f>IF(OUT!N57="", "", OUT!N57)</f>
        <v>0.93200000000000005</v>
      </c>
      <c r="Q48" s="9">
        <f>IF(OUT!O57="", "", OUT!O57)</f>
        <v>67.099999999999994</v>
      </c>
      <c r="R48" s="8" t="str">
        <f>IF(PPG!H57="", "", PPG!H57)</f>
        <v/>
      </c>
      <c r="S48" s="9" t="str">
        <f>IF(PPG!I57="", "", PPG!I57)</f>
        <v/>
      </c>
      <c r="T48" s="8" t="str">
        <f>IF(PPG!J57="", "", PPG!J57)</f>
        <v/>
      </c>
      <c r="U48" s="9" t="str">
        <f>IF(PPG!K57="", "", PPG!K57)</f>
        <v/>
      </c>
      <c r="V48" s="8" t="str">
        <f>IF(PPG!Q57="", "", PPG!Q57)</f>
        <v/>
      </c>
      <c r="W48" s="9" t="str">
        <f>IF(PPG!R57="", "", PPG!R57)</f>
        <v/>
      </c>
      <c r="X48" s="8" t="str">
        <f>IF(PPG!S57="", "", PPG!S57)</f>
        <v/>
      </c>
      <c r="Y48" s="9" t="str">
        <f>IF(PPG!T57="", "", PPG!T57)</f>
        <v/>
      </c>
      <c r="Z48" s="8" t="str">
        <f>IF(PPG!U57="", "", PPG!U57)</f>
        <v/>
      </c>
      <c r="AA48" s="9" t="str">
        <f>IF(PPG!V57="", "", PPG!V57)</f>
        <v/>
      </c>
      <c r="AB48" s="35" t="str">
        <f>IF(D48&lt;&gt;"",D48*I48, "0.00")</f>
        <v>0.00</v>
      </c>
    </row>
    <row r="49" spans="1:28">
      <c r="A49" s="7">
        <f>IF(OUT!C58="", "", OUT!C58)</f>
        <v>745</v>
      </c>
      <c r="B49" s="20">
        <f>IF(OUT!A58="", "", OUT!A58)</f>
        <v>74565</v>
      </c>
      <c r="C49" s="7" t="str">
        <f>IF(OUT!D58="", "", OUT!D58)</f>
        <v>O</v>
      </c>
      <c r="D49" s="29"/>
      <c r="E49" s="7" t="str">
        <f>IF(OUT!E58="", "", OUT!E58)</f>
        <v>72 TRAY</v>
      </c>
      <c r="F49" s="26" t="str">
        <f>IF(OUT!AE58="NEW", "✷", "")</f>
        <v/>
      </c>
      <c r="G49" s="10" t="str">
        <f>IF(OUT!B58="", "", OUT!B58)</f>
        <v>FERN  TROPICAL  MICROSORUM SCOLOPENDRIUM WART KANGAROO</v>
      </c>
      <c r="H49" s="21">
        <f>IF(AND($K$3=1,$K$4="N"),P49,IF(AND($K$3=2,$K$4="N"),R49,IF(AND($K$3=3,$K$4="N"),T49,IF(AND($K$3=1,$K$4="Y"),V49,IF(AND($K$3=2,$K$4="Y"),X49,IF(AND($K$3=3,$K$4="Y"),Z49,"FALSE"))))))</f>
        <v>0.88100000000000001</v>
      </c>
      <c r="I49" s="22">
        <f>IF(AND($K$3=1,$K$4="N"),Q49,IF(AND($K$3=2,$K$4="N"),S49,IF(AND($K$3=3,$K$4="N"),U49,IF(AND($K$3=1,$K$4="Y"),W49,IF(AND($K$3=2,$K$4="Y"),Y49,IF(AND($K$3=3,$K$4="Y"),AA49,"FALSE"))))))</f>
        <v>63.43</v>
      </c>
      <c r="J49" s="7" t="str">
        <f>IF(OUT!F58="", "", OUT!F58)</f>
        <v/>
      </c>
      <c r="K49" s="7">
        <f>IF(OUT!P58="", "", OUT!P58)</f>
        <v>72</v>
      </c>
      <c r="L49" s="7" t="str">
        <f>IF(OUT!AE58="", "", OUT!AE58)</f>
        <v/>
      </c>
      <c r="M49" s="7" t="str">
        <f>IF(OUT!AG58="", "", OUT!AG58)</f>
        <v/>
      </c>
      <c r="N49" s="7" t="str">
        <f>IF(OUT!AQ58="", "", OUT!AQ58)</f>
        <v/>
      </c>
      <c r="O49" s="7" t="str">
        <f>IF(OUT!BM58="", "", OUT!BM58)</f>
        <v>T3</v>
      </c>
      <c r="P49" s="8">
        <f>IF(OUT!N58="", "", OUT!N58)</f>
        <v>0.88100000000000001</v>
      </c>
      <c r="Q49" s="9">
        <f>IF(OUT!O58="", "", OUT!O58)</f>
        <v>63.43</v>
      </c>
      <c r="R49" s="8" t="str">
        <f>IF(PPG!H58="", "", PPG!H58)</f>
        <v/>
      </c>
      <c r="S49" s="9" t="str">
        <f>IF(PPG!I58="", "", PPG!I58)</f>
        <v/>
      </c>
      <c r="T49" s="8" t="str">
        <f>IF(PPG!J58="", "", PPG!J58)</f>
        <v/>
      </c>
      <c r="U49" s="9" t="str">
        <f>IF(PPG!K58="", "", PPG!K58)</f>
        <v/>
      </c>
      <c r="V49" s="8" t="str">
        <f>IF(PPG!Q58="", "", PPG!Q58)</f>
        <v/>
      </c>
      <c r="W49" s="9" t="str">
        <f>IF(PPG!R58="", "", PPG!R58)</f>
        <v/>
      </c>
      <c r="X49" s="8" t="str">
        <f>IF(PPG!S58="", "", PPG!S58)</f>
        <v/>
      </c>
      <c r="Y49" s="9" t="str">
        <f>IF(PPG!T58="", "", PPG!T58)</f>
        <v/>
      </c>
      <c r="Z49" s="8" t="str">
        <f>IF(PPG!U58="", "", PPG!U58)</f>
        <v/>
      </c>
      <c r="AA49" s="9" t="str">
        <f>IF(PPG!V58="", "", PPG!V58)</f>
        <v/>
      </c>
      <c r="AB49" s="35" t="str">
        <f>IF(D49&lt;&gt;"",D49*I49, "0.00")</f>
        <v>0.00</v>
      </c>
    </row>
    <row r="50" spans="1:28">
      <c r="A50" s="7">
        <f>IF(OUT!C41="", "", OUT!C41)</f>
        <v>745</v>
      </c>
      <c r="B50" s="20">
        <f>IF(OUT!A41="", "", OUT!A41)</f>
        <v>59946</v>
      </c>
      <c r="C50" s="7" t="str">
        <f>IF(OUT!D41="", "", OUT!D41)</f>
        <v>O</v>
      </c>
      <c r="D50" s="29"/>
      <c r="E50" s="7" t="str">
        <f>IF(OUT!E41="", "", OUT!E41)</f>
        <v>72 TRAY</v>
      </c>
      <c r="F50" s="26" t="str">
        <f>IF(OUT!AE41="NEW", "✷", "")</f>
        <v/>
      </c>
      <c r="G50" s="10" t="str">
        <f>IF(OUT!B41="", "", OUT!B41)</f>
        <v>FERN  TROPICAL  NEPHROLEPIS BOSTONIENSIS BLUE BELL (TEXAS BELL)</v>
      </c>
      <c r="H50" s="21">
        <f>IF(AND($K$3=1,$K$4="N"),P50,IF(AND($K$3=2,$K$4="N"),R50,IF(AND($K$3=3,$K$4="N"),T50,IF(AND($K$3=1,$K$4="Y"),V50,IF(AND($K$3=2,$K$4="Y"),X50,IF(AND($K$3=3,$K$4="Y"),Z50,"FALSE"))))))</f>
        <v>0.86799999999999999</v>
      </c>
      <c r="I50" s="22">
        <f>IF(AND($K$3=1,$K$4="N"),Q50,IF(AND($K$3=2,$K$4="N"),S50,IF(AND($K$3=3,$K$4="N"),U50,IF(AND($K$3=1,$K$4="Y"),W50,IF(AND($K$3=2,$K$4="Y"),Y50,IF(AND($K$3=3,$K$4="Y"),AA50,"FALSE"))))))</f>
        <v>62.49</v>
      </c>
      <c r="J50" s="7" t="str">
        <f>IF(OUT!F41="", "", OUT!F41)</f>
        <v/>
      </c>
      <c r="K50" s="7">
        <f>IF(OUT!P41="", "", OUT!P41)</f>
        <v>72</v>
      </c>
      <c r="L50" s="7" t="str">
        <f>IF(OUT!AE41="", "", OUT!AE41)</f>
        <v/>
      </c>
      <c r="M50" s="7" t="str">
        <f>IF(OUT!AG41="", "", OUT!AG41)</f>
        <v/>
      </c>
      <c r="N50" s="7" t="str">
        <f>IF(OUT!AQ41="", "", OUT!AQ41)</f>
        <v/>
      </c>
      <c r="O50" s="7" t="str">
        <f>IF(OUT!BM41="", "", OUT!BM41)</f>
        <v>T3</v>
      </c>
      <c r="P50" s="8">
        <f>IF(OUT!N41="", "", OUT!N41)</f>
        <v>0.86799999999999999</v>
      </c>
      <c r="Q50" s="9">
        <f>IF(OUT!O41="", "", OUT!O41)</f>
        <v>62.49</v>
      </c>
      <c r="R50" s="8" t="str">
        <f>IF(PPG!H41="", "", PPG!H41)</f>
        <v/>
      </c>
      <c r="S50" s="9" t="str">
        <f>IF(PPG!I41="", "", PPG!I41)</f>
        <v/>
      </c>
      <c r="T50" s="8" t="str">
        <f>IF(PPG!J41="", "", PPG!J41)</f>
        <v/>
      </c>
      <c r="U50" s="9" t="str">
        <f>IF(PPG!K41="", "", PPG!K41)</f>
        <v/>
      </c>
      <c r="V50" s="8" t="str">
        <f>IF(PPG!Q41="", "", PPG!Q41)</f>
        <v/>
      </c>
      <c r="W50" s="9" t="str">
        <f>IF(PPG!R41="", "", PPG!R41)</f>
        <v/>
      </c>
      <c r="X50" s="8" t="str">
        <f>IF(PPG!S41="", "", PPG!S41)</f>
        <v/>
      </c>
      <c r="Y50" s="9" t="str">
        <f>IF(PPG!T41="", "", PPG!T41)</f>
        <v/>
      </c>
      <c r="Z50" s="8" t="str">
        <f>IF(PPG!U41="", "", PPG!U41)</f>
        <v/>
      </c>
      <c r="AA50" s="9" t="str">
        <f>IF(PPG!V41="", "", PPG!V41)</f>
        <v/>
      </c>
      <c r="AB50" s="35" t="str">
        <f>IF(D50&lt;&gt;"",D50*I50, "0.00")</f>
        <v>0.00</v>
      </c>
    </row>
    <row r="51" spans="1:28">
      <c r="A51" s="7">
        <f>IF(OUT!C36="", "", OUT!C36)</f>
        <v>745</v>
      </c>
      <c r="B51" s="20">
        <f>IF(OUT!A36="", "", OUT!A36)</f>
        <v>59932</v>
      </c>
      <c r="C51" s="7" t="str">
        <f>IF(OUT!D36="", "", OUT!D36)</f>
        <v>O</v>
      </c>
      <c r="D51" s="29"/>
      <c r="E51" s="7" t="str">
        <f>IF(OUT!E36="", "", OUT!E36)</f>
        <v>72 TRAY</v>
      </c>
      <c r="F51" s="26" t="str">
        <f>IF(OUT!AE36="NEW", "✷", "")</f>
        <v/>
      </c>
      <c r="G51" s="10" t="str">
        <f>IF(OUT!B36="", "", OUT!B36)</f>
        <v>FERN  TROPICAL  NEPHROLEPIS BOSTONIENSIS BOSTON COMPACTA</v>
      </c>
      <c r="H51" s="21">
        <f>IF(AND($K$3=1,$K$4="N"),P51,IF(AND($K$3=2,$K$4="N"),R51,IF(AND($K$3=3,$K$4="N"),T51,IF(AND($K$3=1,$K$4="Y"),V51,IF(AND($K$3=2,$K$4="Y"),X51,IF(AND($K$3=3,$K$4="Y"),Z51,"FALSE"))))))</f>
        <v>0.86799999999999999</v>
      </c>
      <c r="I51" s="22">
        <f>IF(AND($K$3=1,$K$4="N"),Q51,IF(AND($K$3=2,$K$4="N"),S51,IF(AND($K$3=3,$K$4="N"),U51,IF(AND($K$3=1,$K$4="Y"),W51,IF(AND($K$3=2,$K$4="Y"),Y51,IF(AND($K$3=3,$K$4="Y"),AA51,"FALSE"))))))</f>
        <v>62.49</v>
      </c>
      <c r="J51" s="7" t="str">
        <f>IF(OUT!F36="", "", OUT!F36)</f>
        <v/>
      </c>
      <c r="K51" s="7">
        <f>IF(OUT!P36="", "", OUT!P36)</f>
        <v>72</v>
      </c>
      <c r="L51" s="7" t="str">
        <f>IF(OUT!AE36="", "", OUT!AE36)</f>
        <v/>
      </c>
      <c r="M51" s="7" t="str">
        <f>IF(OUT!AG36="", "", OUT!AG36)</f>
        <v/>
      </c>
      <c r="N51" s="7" t="str">
        <f>IF(OUT!AQ36="", "", OUT!AQ36)</f>
        <v/>
      </c>
      <c r="O51" s="7" t="str">
        <f>IF(OUT!BM36="", "", OUT!BM36)</f>
        <v>T3</v>
      </c>
      <c r="P51" s="8">
        <f>IF(OUT!N36="", "", OUT!N36)</f>
        <v>0.86799999999999999</v>
      </c>
      <c r="Q51" s="9">
        <f>IF(OUT!O36="", "", OUT!O36)</f>
        <v>62.49</v>
      </c>
      <c r="R51" s="8" t="str">
        <f>IF(PPG!H36="", "", PPG!H36)</f>
        <v/>
      </c>
      <c r="S51" s="9" t="str">
        <f>IF(PPG!I36="", "", PPG!I36)</f>
        <v/>
      </c>
      <c r="T51" s="8" t="str">
        <f>IF(PPG!J36="", "", PPG!J36)</f>
        <v/>
      </c>
      <c r="U51" s="9" t="str">
        <f>IF(PPG!K36="", "", PPG!K36)</f>
        <v/>
      </c>
      <c r="V51" s="8" t="str">
        <f>IF(PPG!Q36="", "", PPG!Q36)</f>
        <v/>
      </c>
      <c r="W51" s="9" t="str">
        <f>IF(PPG!R36="", "", PPG!R36)</f>
        <v/>
      </c>
      <c r="X51" s="8" t="str">
        <f>IF(PPG!S36="", "", PPG!S36)</f>
        <v/>
      </c>
      <c r="Y51" s="9" t="str">
        <f>IF(PPG!T36="", "", PPG!T36)</f>
        <v/>
      </c>
      <c r="Z51" s="8" t="str">
        <f>IF(PPG!U36="", "", PPG!U36)</f>
        <v/>
      </c>
      <c r="AA51" s="9" t="str">
        <f>IF(PPG!V36="", "", PPG!V36)</f>
        <v/>
      </c>
      <c r="AB51" s="35" t="str">
        <f>IF(D51&lt;&gt;"",D51*I51, "0.00")</f>
        <v>0.00</v>
      </c>
    </row>
    <row r="52" spans="1:28">
      <c r="A52" s="7">
        <f>IF(OUT!C72="", "", OUT!C72)</f>
        <v>745</v>
      </c>
      <c r="B52" s="20">
        <f>IF(OUT!A72="", "", OUT!A72)</f>
        <v>89686</v>
      </c>
      <c r="C52" s="7" t="str">
        <f>IF(OUT!D72="", "", OUT!D72)</f>
        <v>O</v>
      </c>
      <c r="D52" s="29"/>
      <c r="E52" s="7" t="str">
        <f>IF(OUT!E72="", "", OUT!E72)</f>
        <v>72 TRAY</v>
      </c>
      <c r="F52" s="26" t="str">
        <f>IF(OUT!AE72="NEW", "✷", "")</f>
        <v/>
      </c>
      <c r="G52" s="10" t="str">
        <f>IF(OUT!B72="", "", OUT!B72)</f>
        <v>FERN  TROPICAL  NEPHROLEPIS BOSTONIENSIS BOSTON DAKOTA</v>
      </c>
      <c r="H52" s="21">
        <f>IF(AND($K$3=1,$K$4="N"),P52,IF(AND($K$3=2,$K$4="N"),R52,IF(AND($K$3=3,$K$4="N"),T52,IF(AND($K$3=1,$K$4="Y"),V52,IF(AND($K$3=2,$K$4="Y"),X52,IF(AND($K$3=3,$K$4="Y"),Z52,"FALSE"))))))</f>
        <v>0.86799999999999999</v>
      </c>
      <c r="I52" s="22">
        <f>IF(AND($K$3=1,$K$4="N"),Q52,IF(AND($K$3=2,$K$4="N"),S52,IF(AND($K$3=3,$K$4="N"),U52,IF(AND($K$3=1,$K$4="Y"),W52,IF(AND($K$3=2,$K$4="Y"),Y52,IF(AND($K$3=3,$K$4="Y"),AA52,"FALSE"))))))</f>
        <v>62.49</v>
      </c>
      <c r="J52" s="7" t="str">
        <f>IF(OUT!F72="", "", OUT!F72)</f>
        <v/>
      </c>
      <c r="K52" s="7">
        <f>IF(OUT!P72="", "", OUT!P72)</f>
        <v>72</v>
      </c>
      <c r="L52" s="7" t="str">
        <f>IF(OUT!AE72="", "", OUT!AE72)</f>
        <v/>
      </c>
      <c r="M52" s="7" t="str">
        <f>IF(OUT!AG72="", "", OUT!AG72)</f>
        <v/>
      </c>
      <c r="N52" s="7" t="str">
        <f>IF(OUT!AQ72="", "", OUT!AQ72)</f>
        <v/>
      </c>
      <c r="O52" s="7" t="str">
        <f>IF(OUT!BM72="", "", OUT!BM72)</f>
        <v>T3</v>
      </c>
      <c r="P52" s="8">
        <f>IF(OUT!N72="", "", OUT!N72)</f>
        <v>0.86799999999999999</v>
      </c>
      <c r="Q52" s="9">
        <f>IF(OUT!O72="", "", OUT!O72)</f>
        <v>62.49</v>
      </c>
      <c r="R52" s="8" t="str">
        <f>IF(PPG!H72="", "", PPG!H72)</f>
        <v/>
      </c>
      <c r="S52" s="9" t="str">
        <f>IF(PPG!I72="", "", PPG!I72)</f>
        <v/>
      </c>
      <c r="T52" s="8" t="str">
        <f>IF(PPG!J72="", "", PPG!J72)</f>
        <v/>
      </c>
      <c r="U52" s="9" t="str">
        <f>IF(PPG!K72="", "", PPG!K72)</f>
        <v/>
      </c>
      <c r="V52" s="8" t="str">
        <f>IF(PPG!Q72="", "", PPG!Q72)</f>
        <v/>
      </c>
      <c r="W52" s="9" t="str">
        <f>IF(PPG!R72="", "", PPG!R72)</f>
        <v/>
      </c>
      <c r="X52" s="8" t="str">
        <f>IF(PPG!S72="", "", PPG!S72)</f>
        <v/>
      </c>
      <c r="Y52" s="9" t="str">
        <f>IF(PPG!T72="", "", PPG!T72)</f>
        <v/>
      </c>
      <c r="Z52" s="8" t="str">
        <f>IF(PPG!U72="", "", PPG!U72)</f>
        <v/>
      </c>
      <c r="AA52" s="9" t="str">
        <f>IF(PPG!V72="", "", PPG!V72)</f>
        <v/>
      </c>
      <c r="AB52" s="35" t="str">
        <f>IF(D52&lt;&gt;"",D52*I52, "0.00")</f>
        <v>0.00</v>
      </c>
    </row>
    <row r="53" spans="1:28">
      <c r="A53" s="7">
        <f>IF(OUT!C62="", "", OUT!C62)</f>
        <v>745</v>
      </c>
      <c r="B53" s="20">
        <f>IF(OUT!A62="", "", OUT!A62)</f>
        <v>74578</v>
      </c>
      <c r="C53" s="7" t="str">
        <f>IF(OUT!D62="", "", OUT!D62)</f>
        <v>O</v>
      </c>
      <c r="D53" s="29"/>
      <c r="E53" s="7" t="str">
        <f>IF(OUT!E62="", "", OUT!E62)</f>
        <v>72 TRAY</v>
      </c>
      <c r="F53" s="26" t="str">
        <f>IF(OUT!AE62="NEW", "✷", "")</f>
        <v/>
      </c>
      <c r="G53" s="10" t="str">
        <f>IF(OUT!B62="", "", OUT!B62)</f>
        <v>FERN  TROPICAL  NEPHROLEPIS BOSTONIENSIS BOSTON EMERALD VASE</v>
      </c>
      <c r="H53" s="21">
        <f>IF(AND($K$3=1,$K$4="N"),P53,IF(AND($K$3=2,$K$4="N"),R53,IF(AND($K$3=3,$K$4="N"),T53,IF(AND($K$3=1,$K$4="Y"),V53,IF(AND($K$3=2,$K$4="Y"),X53,IF(AND($K$3=3,$K$4="Y"),Z53,"FALSE"))))))</f>
        <v>0.86799999999999999</v>
      </c>
      <c r="I53" s="22">
        <f>IF(AND($K$3=1,$K$4="N"),Q53,IF(AND($K$3=2,$K$4="N"),S53,IF(AND($K$3=3,$K$4="N"),U53,IF(AND($K$3=1,$K$4="Y"),W53,IF(AND($K$3=2,$K$4="Y"),Y53,IF(AND($K$3=3,$K$4="Y"),AA53,"FALSE"))))))</f>
        <v>62.49</v>
      </c>
      <c r="J53" s="7" t="str">
        <f>IF(OUT!F62="", "", OUT!F62)</f>
        <v/>
      </c>
      <c r="K53" s="7">
        <f>IF(OUT!P62="", "", OUT!P62)</f>
        <v>72</v>
      </c>
      <c r="L53" s="7" t="str">
        <f>IF(OUT!AE62="", "", OUT!AE62)</f>
        <v/>
      </c>
      <c r="M53" s="7" t="str">
        <f>IF(OUT!AG62="", "", OUT!AG62)</f>
        <v/>
      </c>
      <c r="N53" s="7" t="str">
        <f>IF(OUT!AQ62="", "", OUT!AQ62)</f>
        <v/>
      </c>
      <c r="O53" s="7" t="str">
        <f>IF(OUT!BM62="", "", OUT!BM62)</f>
        <v>T3</v>
      </c>
      <c r="P53" s="8">
        <f>IF(OUT!N62="", "", OUT!N62)</f>
        <v>0.86799999999999999</v>
      </c>
      <c r="Q53" s="9">
        <f>IF(OUT!O62="", "", OUT!O62)</f>
        <v>62.49</v>
      </c>
      <c r="R53" s="8" t="str">
        <f>IF(PPG!H62="", "", PPG!H62)</f>
        <v/>
      </c>
      <c r="S53" s="9" t="str">
        <f>IF(PPG!I62="", "", PPG!I62)</f>
        <v/>
      </c>
      <c r="T53" s="8" t="str">
        <f>IF(PPG!J62="", "", PPG!J62)</f>
        <v/>
      </c>
      <c r="U53" s="9" t="str">
        <f>IF(PPG!K62="", "", PPG!K62)</f>
        <v/>
      </c>
      <c r="V53" s="8" t="str">
        <f>IF(PPG!Q62="", "", PPG!Q62)</f>
        <v/>
      </c>
      <c r="W53" s="9" t="str">
        <f>IF(PPG!R62="", "", PPG!R62)</f>
        <v/>
      </c>
      <c r="X53" s="8" t="str">
        <f>IF(PPG!S62="", "", PPG!S62)</f>
        <v/>
      </c>
      <c r="Y53" s="9" t="str">
        <f>IF(PPG!T62="", "", PPG!T62)</f>
        <v/>
      </c>
      <c r="Z53" s="8" t="str">
        <f>IF(PPG!U62="", "", PPG!U62)</f>
        <v/>
      </c>
      <c r="AA53" s="9" t="str">
        <f>IF(PPG!V62="", "", PPG!V62)</f>
        <v/>
      </c>
      <c r="AB53" s="35" t="str">
        <f>IF(D53&lt;&gt;"",D53*I53, "0.00")</f>
        <v>0.00</v>
      </c>
    </row>
    <row r="54" spans="1:28">
      <c r="A54" s="7">
        <f>IF(OUT!C37="", "", OUT!C37)</f>
        <v>745</v>
      </c>
      <c r="B54" s="20">
        <f>IF(OUT!A37="", "", OUT!A37)</f>
        <v>59937</v>
      </c>
      <c r="C54" s="7" t="str">
        <f>IF(OUT!D37="", "", OUT!D37)</f>
        <v>O</v>
      </c>
      <c r="D54" s="29"/>
      <c r="E54" s="7" t="str">
        <f>IF(OUT!E37="", "", OUT!E37)</f>
        <v>72 TRAY</v>
      </c>
      <c r="F54" s="26" t="str">
        <f>IF(OUT!AE37="NEW", "✷", "")</f>
        <v/>
      </c>
      <c r="G54" s="10" t="str">
        <f>IF(OUT!B37="", "", OUT!B37)</f>
        <v>FERN  TROPICAL  NEPHROLEPIS BOSTONIENSIS FLUFFY RUFFLES</v>
      </c>
      <c r="H54" s="21">
        <f>IF(AND($K$3=1,$K$4="N"),P54,IF(AND($K$3=2,$K$4="N"),R54,IF(AND($K$3=3,$K$4="N"),T54,IF(AND($K$3=1,$K$4="Y"),V54,IF(AND($K$3=2,$K$4="Y"),X54,IF(AND($K$3=3,$K$4="Y"),Z54,"FALSE"))))))</f>
        <v>0.86799999999999999</v>
      </c>
      <c r="I54" s="22">
        <f>IF(AND($K$3=1,$K$4="N"),Q54,IF(AND($K$3=2,$K$4="N"),S54,IF(AND($K$3=3,$K$4="N"),U54,IF(AND($K$3=1,$K$4="Y"),W54,IF(AND($K$3=2,$K$4="Y"),Y54,IF(AND($K$3=3,$K$4="Y"),AA54,"FALSE"))))))</f>
        <v>62.49</v>
      </c>
      <c r="J54" s="7" t="str">
        <f>IF(OUT!F37="", "", OUT!F37)</f>
        <v/>
      </c>
      <c r="K54" s="7">
        <f>IF(OUT!P37="", "", OUT!P37)</f>
        <v>72</v>
      </c>
      <c r="L54" s="7" t="str">
        <f>IF(OUT!AE37="", "", OUT!AE37)</f>
        <v/>
      </c>
      <c r="M54" s="7" t="str">
        <f>IF(OUT!AG37="", "", OUT!AG37)</f>
        <v/>
      </c>
      <c r="N54" s="7" t="str">
        <f>IF(OUT!AQ37="", "", OUT!AQ37)</f>
        <v/>
      </c>
      <c r="O54" s="7" t="str">
        <f>IF(OUT!BM37="", "", OUT!BM37)</f>
        <v>T3</v>
      </c>
      <c r="P54" s="8">
        <f>IF(OUT!N37="", "", OUT!N37)</f>
        <v>0.86799999999999999</v>
      </c>
      <c r="Q54" s="9">
        <f>IF(OUT!O37="", "", OUT!O37)</f>
        <v>62.49</v>
      </c>
      <c r="R54" s="8" t="str">
        <f>IF(PPG!H37="", "", PPG!H37)</f>
        <v/>
      </c>
      <c r="S54" s="9" t="str">
        <f>IF(PPG!I37="", "", PPG!I37)</f>
        <v/>
      </c>
      <c r="T54" s="8" t="str">
        <f>IF(PPG!J37="", "", PPG!J37)</f>
        <v/>
      </c>
      <c r="U54" s="9" t="str">
        <f>IF(PPG!K37="", "", PPG!K37)</f>
        <v/>
      </c>
      <c r="V54" s="8" t="str">
        <f>IF(PPG!Q37="", "", PPG!Q37)</f>
        <v/>
      </c>
      <c r="W54" s="9" t="str">
        <f>IF(PPG!R37="", "", PPG!R37)</f>
        <v/>
      </c>
      <c r="X54" s="8" t="str">
        <f>IF(PPG!S37="", "", PPG!S37)</f>
        <v/>
      </c>
      <c r="Y54" s="9" t="str">
        <f>IF(PPG!T37="", "", PPG!T37)</f>
        <v/>
      </c>
      <c r="Z54" s="8" t="str">
        <f>IF(PPG!U37="", "", PPG!U37)</f>
        <v/>
      </c>
      <c r="AA54" s="9" t="str">
        <f>IF(PPG!V37="", "", PPG!V37)</f>
        <v/>
      </c>
      <c r="AB54" s="35" t="str">
        <f>IF(D54&lt;&gt;"",D54*I54, "0.00")</f>
        <v>0.00</v>
      </c>
    </row>
    <row r="55" spans="1:28">
      <c r="A55" s="7">
        <f>IF(OUT!C67="", "", OUT!C67)</f>
        <v>745</v>
      </c>
      <c r="B55" s="20">
        <f>IF(OUT!A67="", "", OUT!A67)</f>
        <v>82155</v>
      </c>
      <c r="C55" s="7" t="str">
        <f>IF(OUT!D67="", "", OUT!D67)</f>
        <v>O</v>
      </c>
      <c r="D55" s="29"/>
      <c r="E55" s="7" t="str">
        <f>IF(OUT!E67="", "", OUT!E67)</f>
        <v>72 TRAY</v>
      </c>
      <c r="F55" s="26" t="str">
        <f>IF(OUT!AE67="NEW", "✷", "")</f>
        <v/>
      </c>
      <c r="G55" s="10" t="str">
        <f>IF(OUT!B67="", "", OUT!B67)</f>
        <v>FERN  TROPICAL  NEPHROLEPIS CORDIFOLIA  HAWAII KUPUKUPU SWORD</v>
      </c>
      <c r="H55" s="21">
        <f>IF(AND($K$3=1,$K$4="N"),P55,IF(AND($K$3=2,$K$4="N"),R55,IF(AND($K$3=3,$K$4="N"),T55,IF(AND($K$3=1,$K$4="Y"),V55,IF(AND($K$3=2,$K$4="Y"),X55,IF(AND($K$3=3,$K$4="Y"),Z55,"FALSE"))))))</f>
        <v>0.93200000000000005</v>
      </c>
      <c r="I55" s="22">
        <f>IF(AND($K$3=1,$K$4="N"),Q55,IF(AND($K$3=2,$K$4="N"),S55,IF(AND($K$3=3,$K$4="N"),U55,IF(AND($K$3=1,$K$4="Y"),W55,IF(AND($K$3=2,$K$4="Y"),Y55,IF(AND($K$3=3,$K$4="Y"),AA55,"FALSE"))))))</f>
        <v>67.099999999999994</v>
      </c>
      <c r="J55" s="7" t="str">
        <f>IF(OUT!F67="", "", OUT!F67)</f>
        <v/>
      </c>
      <c r="K55" s="7">
        <f>IF(OUT!P67="", "", OUT!P67)</f>
        <v>72</v>
      </c>
      <c r="L55" s="7" t="str">
        <f>IF(OUT!AE67="", "", OUT!AE67)</f>
        <v/>
      </c>
      <c r="M55" s="7" t="str">
        <f>IF(OUT!AG67="", "", OUT!AG67)</f>
        <v/>
      </c>
      <c r="N55" s="7" t="str">
        <f>IF(OUT!AQ67="", "", OUT!AQ67)</f>
        <v/>
      </c>
      <c r="O55" s="7" t="str">
        <f>IF(OUT!BM67="", "", OUT!BM67)</f>
        <v>T3</v>
      </c>
      <c r="P55" s="8">
        <f>IF(OUT!N67="", "", OUT!N67)</f>
        <v>0.93200000000000005</v>
      </c>
      <c r="Q55" s="9">
        <f>IF(OUT!O67="", "", OUT!O67)</f>
        <v>67.099999999999994</v>
      </c>
      <c r="R55" s="8" t="str">
        <f>IF(PPG!H67="", "", PPG!H67)</f>
        <v/>
      </c>
      <c r="S55" s="9" t="str">
        <f>IF(PPG!I67="", "", PPG!I67)</f>
        <v/>
      </c>
      <c r="T55" s="8" t="str">
        <f>IF(PPG!J67="", "", PPG!J67)</f>
        <v/>
      </c>
      <c r="U55" s="9" t="str">
        <f>IF(PPG!K67="", "", PPG!K67)</f>
        <v/>
      </c>
      <c r="V55" s="8" t="str">
        <f>IF(PPG!Q67="", "", PPG!Q67)</f>
        <v/>
      </c>
      <c r="W55" s="9" t="str">
        <f>IF(PPG!R67="", "", PPG!R67)</f>
        <v/>
      </c>
      <c r="X55" s="8" t="str">
        <f>IF(PPG!S67="", "", PPG!S67)</f>
        <v/>
      </c>
      <c r="Y55" s="9" t="str">
        <f>IF(PPG!T67="", "", PPG!T67)</f>
        <v/>
      </c>
      <c r="Z55" s="8" t="str">
        <f>IF(PPG!U67="", "", PPG!U67)</f>
        <v/>
      </c>
      <c r="AA55" s="9" t="str">
        <f>IF(PPG!V67="", "", PPG!V67)</f>
        <v/>
      </c>
      <c r="AB55" s="35" t="str">
        <f>IF(D55&lt;&gt;"",D55*I55, "0.00")</f>
        <v>0.00</v>
      </c>
    </row>
    <row r="56" spans="1:28">
      <c r="A56" s="7">
        <f>IF(OUT!C65="", "", OUT!C65)</f>
        <v>745</v>
      </c>
      <c r="B56" s="20">
        <f>IF(OUT!A65="", "", OUT!A65)</f>
        <v>82153</v>
      </c>
      <c r="C56" s="7" t="str">
        <f>IF(OUT!D65="", "", OUT!D65)</f>
        <v>O</v>
      </c>
      <c r="D56" s="29"/>
      <c r="E56" s="7" t="str">
        <f>IF(OUT!E65="", "", OUT!E65)</f>
        <v>72 TRAY</v>
      </c>
      <c r="F56" s="26" t="str">
        <f>IF(OUT!AE65="NEW", "✷", "")</f>
        <v/>
      </c>
      <c r="G56" s="10" t="str">
        <f>IF(OUT!B65="", "", OUT!B65)</f>
        <v>FERN  TROPICAL  NEPHROLEPIS CORDIFOLIA CALIFORNIA UPRIGHT SWORD</v>
      </c>
      <c r="H56" s="21">
        <f>IF(AND($K$3=1,$K$4="N"),P56,IF(AND($K$3=2,$K$4="N"),R56,IF(AND($K$3=3,$K$4="N"),T56,IF(AND($K$3=1,$K$4="Y"),V56,IF(AND($K$3=2,$K$4="Y"),X56,IF(AND($K$3=3,$K$4="Y"),Z56,"FALSE"))))))</f>
        <v>0.86799999999999999</v>
      </c>
      <c r="I56" s="22">
        <f>IF(AND($K$3=1,$K$4="N"),Q56,IF(AND($K$3=2,$K$4="N"),S56,IF(AND($K$3=3,$K$4="N"),U56,IF(AND($K$3=1,$K$4="Y"),W56,IF(AND($K$3=2,$K$4="Y"),Y56,IF(AND($K$3=3,$K$4="Y"),AA56,"FALSE"))))))</f>
        <v>62.49</v>
      </c>
      <c r="J56" s="7" t="str">
        <f>IF(OUT!F65="", "", OUT!F65)</f>
        <v/>
      </c>
      <c r="K56" s="7">
        <f>IF(OUT!P65="", "", OUT!P65)</f>
        <v>72</v>
      </c>
      <c r="L56" s="7" t="str">
        <f>IF(OUT!AE65="", "", OUT!AE65)</f>
        <v/>
      </c>
      <c r="M56" s="7" t="str">
        <f>IF(OUT!AG65="", "", OUT!AG65)</f>
        <v/>
      </c>
      <c r="N56" s="7" t="str">
        <f>IF(OUT!AQ65="", "", OUT!AQ65)</f>
        <v/>
      </c>
      <c r="O56" s="7" t="str">
        <f>IF(OUT!BM65="", "", OUT!BM65)</f>
        <v>T3</v>
      </c>
      <c r="P56" s="8">
        <f>IF(OUT!N65="", "", OUT!N65)</f>
        <v>0.86799999999999999</v>
      </c>
      <c r="Q56" s="9">
        <f>IF(OUT!O65="", "", OUT!O65)</f>
        <v>62.49</v>
      </c>
      <c r="R56" s="8" t="str">
        <f>IF(PPG!H65="", "", PPG!H65)</f>
        <v/>
      </c>
      <c r="S56" s="9" t="str">
        <f>IF(PPG!I65="", "", PPG!I65)</f>
        <v/>
      </c>
      <c r="T56" s="8" t="str">
        <f>IF(PPG!J65="", "", PPG!J65)</f>
        <v/>
      </c>
      <c r="U56" s="9" t="str">
        <f>IF(PPG!K65="", "", PPG!K65)</f>
        <v/>
      </c>
      <c r="V56" s="8" t="str">
        <f>IF(PPG!Q65="", "", PPG!Q65)</f>
        <v/>
      </c>
      <c r="W56" s="9" t="str">
        <f>IF(PPG!R65="", "", PPG!R65)</f>
        <v/>
      </c>
      <c r="X56" s="8" t="str">
        <f>IF(PPG!S65="", "", PPG!S65)</f>
        <v/>
      </c>
      <c r="Y56" s="9" t="str">
        <f>IF(PPG!T65="", "", PPG!T65)</f>
        <v/>
      </c>
      <c r="Z56" s="8" t="str">
        <f>IF(PPG!U65="", "", PPG!U65)</f>
        <v/>
      </c>
      <c r="AA56" s="9" t="str">
        <f>IF(PPG!V65="", "", PPG!V65)</f>
        <v/>
      </c>
      <c r="AB56" s="35" t="str">
        <f>IF(D56&lt;&gt;"",D56*I56, "0.00")</f>
        <v>0.00</v>
      </c>
    </row>
    <row r="57" spans="1:28">
      <c r="A57" s="7">
        <f>IF(OUT!C39="", "", OUT!C39)</f>
        <v>745</v>
      </c>
      <c r="B57" s="20">
        <f>IF(OUT!A39="", "", OUT!A39)</f>
        <v>59940</v>
      </c>
      <c r="C57" s="7" t="str">
        <f>IF(OUT!D39="", "", OUT!D39)</f>
        <v>O</v>
      </c>
      <c r="D57" s="29"/>
      <c r="E57" s="7" t="str">
        <f>IF(OUT!E39="", "", OUT!E39)</f>
        <v>72 TRAY</v>
      </c>
      <c r="F57" s="26" t="str">
        <f>IF(OUT!AE39="NEW", "✷", "")</f>
        <v/>
      </c>
      <c r="G57" s="10" t="str">
        <f>IF(OUT!B39="", "", OUT!B39)</f>
        <v>FERN  TROPICAL  NEPHROLEPIS CORDIFOLIA DUFFII LEMON BUTTON</v>
      </c>
      <c r="H57" s="21">
        <f>IF(AND($K$3=1,$K$4="N"),P57,IF(AND($K$3=2,$K$4="N"),R57,IF(AND($K$3=3,$K$4="N"),T57,IF(AND($K$3=1,$K$4="Y"),V57,IF(AND($K$3=2,$K$4="Y"),X57,IF(AND($K$3=3,$K$4="Y"),Z57,"FALSE"))))))</f>
        <v>0.86799999999999999</v>
      </c>
      <c r="I57" s="22">
        <f>IF(AND($K$3=1,$K$4="N"),Q57,IF(AND($K$3=2,$K$4="N"),S57,IF(AND($K$3=3,$K$4="N"),U57,IF(AND($K$3=1,$K$4="Y"),W57,IF(AND($K$3=2,$K$4="Y"),Y57,IF(AND($K$3=3,$K$4="Y"),AA57,"FALSE"))))))</f>
        <v>62.49</v>
      </c>
      <c r="J57" s="7" t="str">
        <f>IF(OUT!F39="", "", OUT!F39)</f>
        <v/>
      </c>
      <c r="K57" s="7">
        <f>IF(OUT!P39="", "", OUT!P39)</f>
        <v>72</v>
      </c>
      <c r="L57" s="7" t="str">
        <f>IF(OUT!AE39="", "", OUT!AE39)</f>
        <v/>
      </c>
      <c r="M57" s="7" t="str">
        <f>IF(OUT!AG39="", "", OUT!AG39)</f>
        <v/>
      </c>
      <c r="N57" s="7" t="str">
        <f>IF(OUT!AQ39="", "", OUT!AQ39)</f>
        <v/>
      </c>
      <c r="O57" s="7" t="str">
        <f>IF(OUT!BM39="", "", OUT!BM39)</f>
        <v>T3</v>
      </c>
      <c r="P57" s="8">
        <f>IF(OUT!N39="", "", OUT!N39)</f>
        <v>0.86799999999999999</v>
      </c>
      <c r="Q57" s="9">
        <f>IF(OUT!O39="", "", OUT!O39)</f>
        <v>62.49</v>
      </c>
      <c r="R57" s="8" t="str">
        <f>IF(PPG!H39="", "", PPG!H39)</f>
        <v/>
      </c>
      <c r="S57" s="9" t="str">
        <f>IF(PPG!I39="", "", PPG!I39)</f>
        <v/>
      </c>
      <c r="T57" s="8" t="str">
        <f>IF(PPG!J39="", "", PPG!J39)</f>
        <v/>
      </c>
      <c r="U57" s="9" t="str">
        <f>IF(PPG!K39="", "", PPG!K39)</f>
        <v/>
      </c>
      <c r="V57" s="8" t="str">
        <f>IF(PPG!Q39="", "", PPG!Q39)</f>
        <v/>
      </c>
      <c r="W57" s="9" t="str">
        <f>IF(PPG!R39="", "", PPG!R39)</f>
        <v/>
      </c>
      <c r="X57" s="8" t="str">
        <f>IF(PPG!S39="", "", PPG!S39)</f>
        <v/>
      </c>
      <c r="Y57" s="9" t="str">
        <f>IF(PPG!T39="", "", PPG!T39)</f>
        <v/>
      </c>
      <c r="Z57" s="8" t="str">
        <f>IF(PPG!U39="", "", PPG!U39)</f>
        <v/>
      </c>
      <c r="AA57" s="9" t="str">
        <f>IF(PPG!V39="", "", PPG!V39)</f>
        <v/>
      </c>
      <c r="AB57" s="35" t="str">
        <f>IF(D57&lt;&gt;"",D57*I57, "0.00")</f>
        <v>0.00</v>
      </c>
    </row>
    <row r="58" spans="1:28">
      <c r="A58" s="7">
        <f>IF(OUT!C40="", "", OUT!C40)</f>
        <v>745</v>
      </c>
      <c r="B58" s="20">
        <f>IF(OUT!A40="", "", OUT!A40)</f>
        <v>59941</v>
      </c>
      <c r="C58" s="7" t="str">
        <f>IF(OUT!D40="", "", OUT!D40)</f>
        <v>O</v>
      </c>
      <c r="D58" s="29"/>
      <c r="E58" s="7" t="str">
        <f>IF(OUT!E40="", "", OUT!E40)</f>
        <v>72 TRAY</v>
      </c>
      <c r="F58" s="26" t="str">
        <f>IF(OUT!AE40="NEW", "✷", "")</f>
        <v/>
      </c>
      <c r="G58" s="10" t="str">
        <f>IF(OUT!B40="", "", OUT!B40)</f>
        <v>FERN  TROPICAL  NEPHROLEPIS FALCATA MACHO</v>
      </c>
      <c r="H58" s="21">
        <f>IF(AND($K$3=1,$K$4="N"),P58,IF(AND($K$3=2,$K$4="N"),R58,IF(AND($K$3=3,$K$4="N"),T58,IF(AND($K$3=1,$K$4="Y"),V58,IF(AND($K$3=2,$K$4="Y"),X58,IF(AND($K$3=3,$K$4="Y"),Z58,"FALSE"))))))</f>
        <v>0.86799999999999999</v>
      </c>
      <c r="I58" s="22">
        <f>IF(AND($K$3=1,$K$4="N"),Q58,IF(AND($K$3=2,$K$4="N"),S58,IF(AND($K$3=3,$K$4="N"),U58,IF(AND($K$3=1,$K$4="Y"),W58,IF(AND($K$3=2,$K$4="Y"),Y58,IF(AND($K$3=3,$K$4="Y"),AA58,"FALSE"))))))</f>
        <v>62.49</v>
      </c>
      <c r="J58" s="7" t="str">
        <f>IF(OUT!F40="", "", OUT!F40)</f>
        <v/>
      </c>
      <c r="K58" s="7">
        <f>IF(OUT!P40="", "", OUT!P40)</f>
        <v>72</v>
      </c>
      <c r="L58" s="7" t="str">
        <f>IF(OUT!AE40="", "", OUT!AE40)</f>
        <v/>
      </c>
      <c r="M58" s="7" t="str">
        <f>IF(OUT!AG40="", "", OUT!AG40)</f>
        <v/>
      </c>
      <c r="N58" s="7" t="str">
        <f>IF(OUT!AQ40="", "", OUT!AQ40)</f>
        <v/>
      </c>
      <c r="O58" s="7" t="str">
        <f>IF(OUT!BM40="", "", OUT!BM40)</f>
        <v>T3</v>
      </c>
      <c r="P58" s="8">
        <f>IF(OUT!N40="", "", OUT!N40)</f>
        <v>0.86799999999999999</v>
      </c>
      <c r="Q58" s="9">
        <f>IF(OUT!O40="", "", OUT!O40)</f>
        <v>62.49</v>
      </c>
      <c r="R58" s="8" t="str">
        <f>IF(PPG!H40="", "", PPG!H40)</f>
        <v/>
      </c>
      <c r="S58" s="9" t="str">
        <f>IF(PPG!I40="", "", PPG!I40)</f>
        <v/>
      </c>
      <c r="T58" s="8" t="str">
        <f>IF(PPG!J40="", "", PPG!J40)</f>
        <v/>
      </c>
      <c r="U58" s="9" t="str">
        <f>IF(PPG!K40="", "", PPG!K40)</f>
        <v/>
      </c>
      <c r="V58" s="8" t="str">
        <f>IF(PPG!Q40="", "", PPG!Q40)</f>
        <v/>
      </c>
      <c r="W58" s="9" t="str">
        <f>IF(PPG!R40="", "", PPG!R40)</f>
        <v/>
      </c>
      <c r="X58" s="8" t="str">
        <f>IF(PPG!S40="", "", PPG!S40)</f>
        <v/>
      </c>
      <c r="Y58" s="9" t="str">
        <f>IF(PPG!T40="", "", PPG!T40)</f>
        <v/>
      </c>
      <c r="Z58" s="8" t="str">
        <f>IF(PPG!U40="", "", PPG!U40)</f>
        <v/>
      </c>
      <c r="AA58" s="9" t="str">
        <f>IF(PPG!V40="", "", PPG!V40)</f>
        <v/>
      </c>
      <c r="AB58" s="35" t="str">
        <f>IF(D58&lt;&gt;"",D58*I58, "0.00")</f>
        <v>0.00</v>
      </c>
    </row>
    <row r="59" spans="1:28">
      <c r="A59" s="7">
        <f>IF(OUT!C44="", "", OUT!C44)</f>
        <v>745</v>
      </c>
      <c r="B59" s="20">
        <f>IF(OUT!A44="", "", OUT!A44)</f>
        <v>59956</v>
      </c>
      <c r="C59" s="7" t="str">
        <f>IF(OUT!D44="", "", OUT!D44)</f>
        <v>O</v>
      </c>
      <c r="D59" s="29"/>
      <c r="E59" s="7" t="str">
        <f>IF(OUT!E44="", "", OUT!E44)</f>
        <v>72 TRAY</v>
      </c>
      <c r="F59" s="26" t="str">
        <f>IF(OUT!AE44="NEW", "✷", "")</f>
        <v/>
      </c>
      <c r="G59" s="10" t="str">
        <f>IF(OUT!B44="", "", OUT!B44)</f>
        <v>FERN  TROPICAL  PELLAEA ROTUNDIFOLIA BUTTON</v>
      </c>
      <c r="H59" s="21">
        <f>IF(AND($K$3=1,$K$4="N"),P59,IF(AND($K$3=2,$K$4="N"),R59,IF(AND($K$3=3,$K$4="N"),T59,IF(AND($K$3=1,$K$4="Y"),V59,IF(AND($K$3=2,$K$4="Y"),X59,IF(AND($K$3=3,$K$4="Y"),Z59,"FALSE"))))))</f>
        <v>1.0720000000000001</v>
      </c>
      <c r="I59" s="22">
        <f>IF(AND($K$3=1,$K$4="N"),Q59,IF(AND($K$3=2,$K$4="N"),S59,IF(AND($K$3=3,$K$4="N"),U59,IF(AND($K$3=1,$K$4="Y"),W59,IF(AND($K$3=2,$K$4="Y"),Y59,IF(AND($K$3=3,$K$4="Y"),AA59,"FALSE"))))))</f>
        <v>77.180000000000007</v>
      </c>
      <c r="J59" s="7" t="str">
        <f>IF(OUT!F44="", "", OUT!F44)</f>
        <v/>
      </c>
      <c r="K59" s="7">
        <f>IF(OUT!P44="", "", OUT!P44)</f>
        <v>72</v>
      </c>
      <c r="L59" s="7" t="str">
        <f>IF(OUT!AE44="", "", OUT!AE44)</f>
        <v/>
      </c>
      <c r="M59" s="7" t="str">
        <f>IF(OUT!AG44="", "", OUT!AG44)</f>
        <v/>
      </c>
      <c r="N59" s="7" t="str">
        <f>IF(OUT!AQ44="", "", OUT!AQ44)</f>
        <v/>
      </c>
      <c r="O59" s="7" t="str">
        <f>IF(OUT!BM44="", "", OUT!BM44)</f>
        <v>T3</v>
      </c>
      <c r="P59" s="8">
        <f>IF(OUT!N44="", "", OUT!N44)</f>
        <v>1.0720000000000001</v>
      </c>
      <c r="Q59" s="9">
        <f>IF(OUT!O44="", "", OUT!O44)</f>
        <v>77.180000000000007</v>
      </c>
      <c r="R59" s="8" t="str">
        <f>IF(PPG!H44="", "", PPG!H44)</f>
        <v/>
      </c>
      <c r="S59" s="9" t="str">
        <f>IF(PPG!I44="", "", PPG!I44)</f>
        <v/>
      </c>
      <c r="T59" s="8" t="str">
        <f>IF(PPG!J44="", "", PPG!J44)</f>
        <v/>
      </c>
      <c r="U59" s="9" t="str">
        <f>IF(PPG!K44="", "", PPG!K44)</f>
        <v/>
      </c>
      <c r="V59" s="8" t="str">
        <f>IF(PPG!Q44="", "", PPG!Q44)</f>
        <v/>
      </c>
      <c r="W59" s="9" t="str">
        <f>IF(PPG!R44="", "", PPG!R44)</f>
        <v/>
      </c>
      <c r="X59" s="8" t="str">
        <f>IF(PPG!S44="", "", PPG!S44)</f>
        <v/>
      </c>
      <c r="Y59" s="9" t="str">
        <f>IF(PPG!T44="", "", PPG!T44)</f>
        <v/>
      </c>
      <c r="Z59" s="8" t="str">
        <f>IF(PPG!U44="", "", PPG!U44)</f>
        <v/>
      </c>
      <c r="AA59" s="9" t="str">
        <f>IF(PPG!V44="", "", PPG!V44)</f>
        <v/>
      </c>
      <c r="AB59" s="35" t="str">
        <f>IF(D59&lt;&gt;"",D59*I59, "0.00")</f>
        <v>0.00</v>
      </c>
    </row>
    <row r="60" spans="1:28">
      <c r="A60" s="7">
        <f>IF(OUT!C64="", "", OUT!C64)</f>
        <v>745</v>
      </c>
      <c r="B60" s="20">
        <f>IF(OUT!A64="", "", OUT!A64)</f>
        <v>78198</v>
      </c>
      <c r="C60" s="7" t="str">
        <f>IF(OUT!D64="", "", OUT!D64)</f>
        <v>O</v>
      </c>
      <c r="D60" s="29"/>
      <c r="E60" s="7" t="str">
        <f>IF(OUT!E64="", "", OUT!E64)</f>
        <v>72 TRAY</v>
      </c>
      <c r="F60" s="26" t="str">
        <f>IF(OUT!AE64="NEW", "✷", "")</f>
        <v/>
      </c>
      <c r="G60" s="10" t="str">
        <f>IF(OUT!B64="", "", OUT!B64)</f>
        <v>FERN  TROPICAL  POLYPODIUM AUREUM BLUE STAR</v>
      </c>
      <c r="H60" s="21">
        <f>IF(AND($K$3=1,$K$4="N"),P60,IF(AND($K$3=2,$K$4="N"),R60,IF(AND($K$3=3,$K$4="N"),T60,IF(AND($K$3=1,$K$4="Y"),V60,IF(AND($K$3=2,$K$4="Y"),X60,IF(AND($K$3=3,$K$4="Y"),Z60,"FALSE"))))))</f>
        <v>0.98299999999999998</v>
      </c>
      <c r="I60" s="22">
        <f>IF(AND($K$3=1,$K$4="N"),Q60,IF(AND($K$3=2,$K$4="N"),S60,IF(AND($K$3=3,$K$4="N"),U60,IF(AND($K$3=1,$K$4="Y"),W60,IF(AND($K$3=2,$K$4="Y"),Y60,IF(AND($K$3=3,$K$4="Y"),AA60,"FALSE"))))))</f>
        <v>70.77</v>
      </c>
      <c r="J60" s="7" t="str">
        <f>IF(OUT!F64="", "", OUT!F64)</f>
        <v/>
      </c>
      <c r="K60" s="7">
        <f>IF(OUT!P64="", "", OUT!P64)</f>
        <v>72</v>
      </c>
      <c r="L60" s="7" t="str">
        <f>IF(OUT!AE64="", "", OUT!AE64)</f>
        <v/>
      </c>
      <c r="M60" s="7" t="str">
        <f>IF(OUT!AG64="", "", OUT!AG64)</f>
        <v/>
      </c>
      <c r="N60" s="7" t="str">
        <f>IF(OUT!AQ64="", "", OUT!AQ64)</f>
        <v/>
      </c>
      <c r="O60" s="7" t="str">
        <f>IF(OUT!BM64="", "", OUT!BM64)</f>
        <v>T3</v>
      </c>
      <c r="P60" s="8">
        <f>IF(OUT!N64="", "", OUT!N64)</f>
        <v>0.98299999999999998</v>
      </c>
      <c r="Q60" s="9">
        <f>IF(OUT!O64="", "", OUT!O64)</f>
        <v>70.77</v>
      </c>
      <c r="R60" s="8" t="str">
        <f>IF(PPG!H64="", "", PPG!H64)</f>
        <v/>
      </c>
      <c r="S60" s="9" t="str">
        <f>IF(PPG!I64="", "", PPG!I64)</f>
        <v/>
      </c>
      <c r="T60" s="8" t="str">
        <f>IF(PPG!J64="", "", PPG!J64)</f>
        <v/>
      </c>
      <c r="U60" s="9" t="str">
        <f>IF(PPG!K64="", "", PPG!K64)</f>
        <v/>
      </c>
      <c r="V60" s="8" t="str">
        <f>IF(PPG!Q64="", "", PPG!Q64)</f>
        <v/>
      </c>
      <c r="W60" s="9" t="str">
        <f>IF(PPG!R64="", "", PPG!R64)</f>
        <v/>
      </c>
      <c r="X60" s="8" t="str">
        <f>IF(PPG!S64="", "", PPG!S64)</f>
        <v/>
      </c>
      <c r="Y60" s="9" t="str">
        <f>IF(PPG!T64="", "", PPG!T64)</f>
        <v/>
      </c>
      <c r="Z60" s="8" t="str">
        <f>IF(PPG!U64="", "", PPG!U64)</f>
        <v/>
      </c>
      <c r="AA60" s="9" t="str">
        <f>IF(PPG!V64="", "", PPG!V64)</f>
        <v/>
      </c>
      <c r="AB60" s="35" t="str">
        <f>IF(D60&lt;&gt;"",D60*I60, "0.00")</f>
        <v>0.00</v>
      </c>
    </row>
    <row r="61" spans="1:28">
      <c r="A61" s="7">
        <f>IF(OUT!C47="", "", OUT!C47)</f>
        <v>745</v>
      </c>
      <c r="B61" s="20">
        <f>IF(OUT!A47="", "", OUT!A47)</f>
        <v>65000</v>
      </c>
      <c r="C61" s="7" t="str">
        <f>IF(OUT!D47="", "", OUT!D47)</f>
        <v>O</v>
      </c>
      <c r="D61" s="29"/>
      <c r="E61" s="7" t="str">
        <f>IF(OUT!E47="", "", OUT!E47)</f>
        <v>72 TRAY</v>
      </c>
      <c r="F61" s="26" t="str">
        <f>IF(OUT!AE47="NEW", "✷", "")</f>
        <v/>
      </c>
      <c r="G61" s="10" t="str">
        <f>IF(OUT!B47="", "", OUT!B47)</f>
        <v>FERN  TROPICAL  PTERIS CRETICA ALBO LINEATA VARIEGATED CRETAN BRAKE</v>
      </c>
      <c r="H61" s="21">
        <f>IF(AND($K$3=1,$K$4="N"),P61,IF(AND($K$3=2,$K$4="N"),R61,IF(AND($K$3=3,$K$4="N"),T61,IF(AND($K$3=1,$K$4="Y"),V61,IF(AND($K$3=2,$K$4="Y"),X61,IF(AND($K$3=3,$K$4="Y"),Z61,"FALSE"))))))</f>
        <v>0.93200000000000005</v>
      </c>
      <c r="I61" s="22">
        <f>IF(AND($K$3=1,$K$4="N"),Q61,IF(AND($K$3=2,$K$4="N"),S61,IF(AND($K$3=3,$K$4="N"),U61,IF(AND($K$3=1,$K$4="Y"),W61,IF(AND($K$3=2,$K$4="Y"),Y61,IF(AND($K$3=3,$K$4="Y"),AA61,"FALSE"))))))</f>
        <v>67.099999999999994</v>
      </c>
      <c r="J61" s="7" t="str">
        <f>IF(OUT!F47="", "", OUT!F47)</f>
        <v/>
      </c>
      <c r="K61" s="7">
        <f>IF(OUT!P47="", "", OUT!P47)</f>
        <v>72</v>
      </c>
      <c r="L61" s="7" t="str">
        <f>IF(OUT!AE47="", "", OUT!AE47)</f>
        <v/>
      </c>
      <c r="M61" s="7" t="str">
        <f>IF(OUT!AG47="", "", OUT!AG47)</f>
        <v/>
      </c>
      <c r="N61" s="7" t="str">
        <f>IF(OUT!AQ47="", "", OUT!AQ47)</f>
        <v/>
      </c>
      <c r="O61" s="7" t="str">
        <f>IF(OUT!BM47="", "", OUT!BM47)</f>
        <v>T3</v>
      </c>
      <c r="P61" s="8">
        <f>IF(OUT!N47="", "", OUT!N47)</f>
        <v>0.93200000000000005</v>
      </c>
      <c r="Q61" s="9">
        <f>IF(OUT!O47="", "", OUT!O47)</f>
        <v>67.099999999999994</v>
      </c>
      <c r="R61" s="8" t="str">
        <f>IF(PPG!H47="", "", PPG!H47)</f>
        <v/>
      </c>
      <c r="S61" s="9" t="str">
        <f>IF(PPG!I47="", "", PPG!I47)</f>
        <v/>
      </c>
      <c r="T61" s="8" t="str">
        <f>IF(PPG!J47="", "", PPG!J47)</f>
        <v/>
      </c>
      <c r="U61" s="9" t="str">
        <f>IF(PPG!K47="", "", PPG!K47)</f>
        <v/>
      </c>
      <c r="V61" s="8" t="str">
        <f>IF(PPG!Q47="", "", PPG!Q47)</f>
        <v/>
      </c>
      <c r="W61" s="9" t="str">
        <f>IF(PPG!R47="", "", PPG!R47)</f>
        <v/>
      </c>
      <c r="X61" s="8" t="str">
        <f>IF(PPG!S47="", "", PPG!S47)</f>
        <v/>
      </c>
      <c r="Y61" s="9" t="str">
        <f>IF(PPG!T47="", "", PPG!T47)</f>
        <v/>
      </c>
      <c r="Z61" s="8" t="str">
        <f>IF(PPG!U47="", "", PPG!U47)</f>
        <v/>
      </c>
      <c r="AA61" s="9" t="str">
        <f>IF(PPG!V47="", "", PPG!V47)</f>
        <v/>
      </c>
      <c r="AB61" s="35" t="str">
        <f>IF(D61&lt;&gt;"",D61*I61, "0.00")</f>
        <v>0.00</v>
      </c>
    </row>
    <row r="62" spans="1:28">
      <c r="A62" s="7">
        <f>IF(OUT!C50="", "", OUT!C50)</f>
        <v>745</v>
      </c>
      <c r="B62" s="20">
        <f>IF(OUT!A50="", "", OUT!A50)</f>
        <v>65712</v>
      </c>
      <c r="C62" s="7" t="str">
        <f>IF(OUT!D50="", "", OUT!D50)</f>
        <v>O</v>
      </c>
      <c r="D62" s="29"/>
      <c r="E62" s="7" t="str">
        <f>IF(OUT!E50="", "", OUT!E50)</f>
        <v>72 TRAY</v>
      </c>
      <c r="F62" s="26" t="str">
        <f>IF(OUT!AE50="NEW", "✷", "")</f>
        <v/>
      </c>
      <c r="G62" s="10" t="str">
        <f>IF(OUT!B50="", "", OUT!B50)</f>
        <v>FERN  TROPICAL  PTERIS ENSIFORMIS EVERGEMIENSIS VARIEGATED BRAKE</v>
      </c>
      <c r="H62" s="21">
        <f>IF(AND($K$3=1,$K$4="N"),P62,IF(AND($K$3=2,$K$4="N"),R62,IF(AND($K$3=3,$K$4="N"),T62,IF(AND($K$3=1,$K$4="Y"),V62,IF(AND($K$3=2,$K$4="Y"),X62,IF(AND($K$3=3,$K$4="Y"),Z62,"FALSE"))))))</f>
        <v>0.93200000000000005</v>
      </c>
      <c r="I62" s="22">
        <f>IF(AND($K$3=1,$K$4="N"),Q62,IF(AND($K$3=2,$K$4="N"),S62,IF(AND($K$3=3,$K$4="N"),U62,IF(AND($K$3=1,$K$4="Y"),W62,IF(AND($K$3=2,$K$4="Y"),Y62,IF(AND($K$3=3,$K$4="Y"),AA62,"FALSE"))))))</f>
        <v>67.099999999999994</v>
      </c>
      <c r="J62" s="7" t="str">
        <f>IF(OUT!F50="", "", OUT!F50)</f>
        <v/>
      </c>
      <c r="K62" s="7">
        <f>IF(OUT!P50="", "", OUT!P50)</f>
        <v>72</v>
      </c>
      <c r="L62" s="7" t="str">
        <f>IF(OUT!AE50="", "", OUT!AE50)</f>
        <v/>
      </c>
      <c r="M62" s="7" t="str">
        <f>IF(OUT!AG50="", "", OUT!AG50)</f>
        <v/>
      </c>
      <c r="N62" s="7" t="str">
        <f>IF(OUT!AQ50="", "", OUT!AQ50)</f>
        <v/>
      </c>
      <c r="O62" s="7" t="str">
        <f>IF(OUT!BM50="", "", OUT!BM50)</f>
        <v>T3</v>
      </c>
      <c r="P62" s="8">
        <f>IF(OUT!N50="", "", OUT!N50)</f>
        <v>0.93200000000000005</v>
      </c>
      <c r="Q62" s="9">
        <f>IF(OUT!O50="", "", OUT!O50)</f>
        <v>67.099999999999994</v>
      </c>
      <c r="R62" s="8" t="str">
        <f>IF(PPG!H50="", "", PPG!H50)</f>
        <v/>
      </c>
      <c r="S62" s="9" t="str">
        <f>IF(PPG!I50="", "", PPG!I50)</f>
        <v/>
      </c>
      <c r="T62" s="8" t="str">
        <f>IF(PPG!J50="", "", PPG!J50)</f>
        <v/>
      </c>
      <c r="U62" s="9" t="str">
        <f>IF(PPG!K50="", "", PPG!K50)</f>
        <v/>
      </c>
      <c r="V62" s="8" t="str">
        <f>IF(PPG!Q50="", "", PPG!Q50)</f>
        <v/>
      </c>
      <c r="W62" s="9" t="str">
        <f>IF(PPG!R50="", "", PPG!R50)</f>
        <v/>
      </c>
      <c r="X62" s="8" t="str">
        <f>IF(PPG!S50="", "", PPG!S50)</f>
        <v/>
      </c>
      <c r="Y62" s="9" t="str">
        <f>IF(PPG!T50="", "", PPG!T50)</f>
        <v/>
      </c>
      <c r="Z62" s="8" t="str">
        <f>IF(PPG!U50="", "", PPG!U50)</f>
        <v/>
      </c>
      <c r="AA62" s="9" t="str">
        <f>IF(PPG!V50="", "", PPG!V50)</f>
        <v/>
      </c>
      <c r="AB62" s="35" t="str">
        <f>IF(D62&lt;&gt;"",D62*I62, "0.00")</f>
        <v>0.00</v>
      </c>
    </row>
    <row r="63" spans="1:28">
      <c r="A63" s="7">
        <f>IF(OUT!C38="", "", OUT!C38)</f>
        <v>745</v>
      </c>
      <c r="B63" s="20">
        <f>IF(OUT!A38="", "", OUT!A38)</f>
        <v>59939</v>
      </c>
      <c r="C63" s="7" t="str">
        <f>IF(OUT!D38="", "", OUT!D38)</f>
        <v>O</v>
      </c>
      <c r="D63" s="29"/>
      <c r="E63" s="7" t="str">
        <f>IF(OUT!E38="", "", OUT!E38)</f>
        <v>72 TRAY</v>
      </c>
      <c r="F63" s="26" t="str">
        <f>IF(OUT!AE38="NEW", "✷", "")</f>
        <v/>
      </c>
      <c r="G63" s="10" t="str">
        <f>IF(OUT!B38="", "", OUT!B38)</f>
        <v>FERN  TROPICAL  RUMOHRA ADIANTIFORMIS IBERIA LEATHERLEAF</v>
      </c>
      <c r="H63" s="21">
        <f>IF(AND($K$3=1,$K$4="N"),P63,IF(AND($K$3=2,$K$4="N"),R63,IF(AND($K$3=3,$K$4="N"),T63,IF(AND($K$3=1,$K$4="Y"),V63,IF(AND($K$3=2,$K$4="Y"),X63,IF(AND($K$3=3,$K$4="Y"),Z63,"FALSE"))))))</f>
        <v>0.93200000000000005</v>
      </c>
      <c r="I63" s="22">
        <f>IF(AND($K$3=1,$K$4="N"),Q63,IF(AND($K$3=2,$K$4="N"),S63,IF(AND($K$3=3,$K$4="N"),U63,IF(AND($K$3=1,$K$4="Y"),W63,IF(AND($K$3=2,$K$4="Y"),Y63,IF(AND($K$3=3,$K$4="Y"),AA63,"FALSE"))))))</f>
        <v>67.099999999999994</v>
      </c>
      <c r="J63" s="7" t="str">
        <f>IF(OUT!F38="", "", OUT!F38)</f>
        <v/>
      </c>
      <c r="K63" s="7">
        <f>IF(OUT!P38="", "", OUT!P38)</f>
        <v>72</v>
      </c>
      <c r="L63" s="7" t="str">
        <f>IF(OUT!AE38="", "", OUT!AE38)</f>
        <v/>
      </c>
      <c r="M63" s="7" t="str">
        <f>IF(OUT!AG38="", "", OUT!AG38)</f>
        <v/>
      </c>
      <c r="N63" s="7" t="str">
        <f>IF(OUT!AQ38="", "", OUT!AQ38)</f>
        <v/>
      </c>
      <c r="O63" s="7" t="str">
        <f>IF(OUT!BM38="", "", OUT!BM38)</f>
        <v>T3</v>
      </c>
      <c r="P63" s="8">
        <f>IF(OUT!N38="", "", OUT!N38)</f>
        <v>0.93200000000000005</v>
      </c>
      <c r="Q63" s="9">
        <f>IF(OUT!O38="", "", OUT!O38)</f>
        <v>67.099999999999994</v>
      </c>
      <c r="R63" s="8" t="str">
        <f>IF(PPG!H38="", "", PPG!H38)</f>
        <v/>
      </c>
      <c r="S63" s="9" t="str">
        <f>IF(PPG!I38="", "", PPG!I38)</f>
        <v/>
      </c>
      <c r="T63" s="8" t="str">
        <f>IF(PPG!J38="", "", PPG!J38)</f>
        <v/>
      </c>
      <c r="U63" s="9" t="str">
        <f>IF(PPG!K38="", "", PPG!K38)</f>
        <v/>
      </c>
      <c r="V63" s="8" t="str">
        <f>IF(PPG!Q38="", "", PPG!Q38)</f>
        <v/>
      </c>
      <c r="W63" s="9" t="str">
        <f>IF(PPG!R38="", "", PPG!R38)</f>
        <v/>
      </c>
      <c r="X63" s="8" t="str">
        <f>IF(PPG!S38="", "", PPG!S38)</f>
        <v/>
      </c>
      <c r="Y63" s="9" t="str">
        <f>IF(PPG!T38="", "", PPG!T38)</f>
        <v/>
      </c>
      <c r="Z63" s="8" t="str">
        <f>IF(PPG!U38="", "", PPG!U38)</f>
        <v/>
      </c>
      <c r="AA63" s="9" t="str">
        <f>IF(PPG!V38="", "", PPG!V38)</f>
        <v/>
      </c>
      <c r="AB63" s="35" t="str">
        <f>IF(D63&lt;&gt;"",D63*I63, "0.00")</f>
        <v>0.00</v>
      </c>
    </row>
    <row r="64" spans="1:28">
      <c r="A64" s="7">
        <f>IF(OUT!C75="", "", OUT!C75)</f>
        <v>745</v>
      </c>
      <c r="B64" s="20">
        <f>IF(OUT!A75="", "", OUT!A75)</f>
        <v>92676</v>
      </c>
      <c r="C64" s="7" t="str">
        <f>IF(OUT!D75="", "", OUT!D75)</f>
        <v>O</v>
      </c>
      <c r="D64" s="29"/>
      <c r="E64" s="7" t="str">
        <f>IF(OUT!E75="", "", OUT!E75)</f>
        <v>72 TRAY</v>
      </c>
      <c r="F64" s="26" t="str">
        <f>IF(OUT!AE75="NEW", "✷", "")</f>
        <v/>
      </c>
      <c r="G64" s="10" t="str">
        <f>IF(OUT!B75="", "", OUT!B75)</f>
        <v>FICUS ALTISSIMA VARIEGATA</v>
      </c>
      <c r="H64" s="21">
        <f>IF(AND($K$3=1,$K$4="N"),P64,IF(AND($K$3=2,$K$4="N"),R64,IF(AND($K$3=3,$K$4="N"),T64,IF(AND($K$3=1,$K$4="Y"),V64,IF(AND($K$3=2,$K$4="Y"),X64,IF(AND($K$3=3,$K$4="Y"),Z64,"FALSE"))))))</f>
        <v>1.0209999999999999</v>
      </c>
      <c r="I64" s="22">
        <f>IF(AND($K$3=1,$K$4="N"),Q64,IF(AND($K$3=2,$K$4="N"),S64,IF(AND($K$3=3,$K$4="N"),U64,IF(AND($K$3=1,$K$4="Y"),W64,IF(AND($K$3=2,$K$4="Y"),Y64,IF(AND($K$3=3,$K$4="Y"),AA64,"FALSE"))))))</f>
        <v>73.510000000000005</v>
      </c>
      <c r="J64" s="7" t="str">
        <f>IF(OUT!F75="", "", OUT!F75)</f>
        <v/>
      </c>
      <c r="K64" s="7">
        <f>IF(OUT!P75="", "", OUT!P75)</f>
        <v>72</v>
      </c>
      <c r="L64" s="7" t="str">
        <f>IF(OUT!AE75="", "", OUT!AE75)</f>
        <v/>
      </c>
      <c r="M64" s="7" t="str">
        <f>IF(OUT!AG75="", "", OUT!AG75)</f>
        <v/>
      </c>
      <c r="N64" s="7" t="str">
        <f>IF(OUT!AQ75="", "", OUT!AQ75)</f>
        <v/>
      </c>
      <c r="O64" s="7" t="str">
        <f>IF(OUT!BM75="", "", OUT!BM75)</f>
        <v>T4</v>
      </c>
      <c r="P64" s="8">
        <f>IF(OUT!N75="", "", OUT!N75)</f>
        <v>1.0209999999999999</v>
      </c>
      <c r="Q64" s="9">
        <f>IF(OUT!O75="", "", OUT!O75)</f>
        <v>73.510000000000005</v>
      </c>
      <c r="R64" s="8" t="str">
        <f>IF(PPG!H75="", "", PPG!H75)</f>
        <v/>
      </c>
      <c r="S64" s="9" t="str">
        <f>IF(PPG!I75="", "", PPG!I75)</f>
        <v/>
      </c>
      <c r="T64" s="8" t="str">
        <f>IF(PPG!J75="", "", PPG!J75)</f>
        <v/>
      </c>
      <c r="U64" s="9" t="str">
        <f>IF(PPG!K75="", "", PPG!K75)</f>
        <v/>
      </c>
      <c r="V64" s="8" t="str">
        <f>IF(PPG!Q75="", "", PPG!Q75)</f>
        <v/>
      </c>
      <c r="W64" s="9" t="str">
        <f>IF(PPG!R75="", "", PPG!R75)</f>
        <v/>
      </c>
      <c r="X64" s="8" t="str">
        <f>IF(PPG!S75="", "", PPG!S75)</f>
        <v/>
      </c>
      <c r="Y64" s="9" t="str">
        <f>IF(PPG!T75="", "", PPG!T75)</f>
        <v/>
      </c>
      <c r="Z64" s="8" t="str">
        <f>IF(PPG!U75="", "", PPG!U75)</f>
        <v/>
      </c>
      <c r="AA64" s="9" t="str">
        <f>IF(PPG!V75="", "", PPG!V75)</f>
        <v/>
      </c>
      <c r="AB64" s="35" t="str">
        <f>IF(D64&lt;&gt;"",D64*I64, "0.00")</f>
        <v>0.00</v>
      </c>
    </row>
    <row r="65" spans="1:28">
      <c r="A65" s="7">
        <f>IF(OUT!C76="", "", OUT!C76)</f>
        <v>745</v>
      </c>
      <c r="B65" s="20">
        <f>IF(OUT!A76="", "", OUT!A76)</f>
        <v>92677</v>
      </c>
      <c r="C65" s="7" t="str">
        <f>IF(OUT!D76="", "", OUT!D76)</f>
        <v>O</v>
      </c>
      <c r="D65" s="29"/>
      <c r="E65" s="7" t="str">
        <f>IF(OUT!E76="", "", OUT!E76)</f>
        <v>72 TRAY</v>
      </c>
      <c r="F65" s="26" t="str">
        <f>IF(OUT!AE76="NEW", "✷", "")</f>
        <v/>
      </c>
      <c r="G65" s="10" t="str">
        <f>IF(OUT!B76="", "", OUT!B76)</f>
        <v>FICUS BENGHALENSIS AUDREY</v>
      </c>
      <c r="H65" s="21">
        <f>IF(AND($K$3=1,$K$4="N"),P65,IF(AND($K$3=2,$K$4="N"),R65,IF(AND($K$3=3,$K$4="N"),T65,IF(AND($K$3=1,$K$4="Y"),V65,IF(AND($K$3=2,$K$4="Y"),X65,IF(AND($K$3=3,$K$4="Y"),Z65,"FALSE"))))))</f>
        <v>1.161</v>
      </c>
      <c r="I65" s="22">
        <f>IF(AND($K$3=1,$K$4="N"),Q65,IF(AND($K$3=2,$K$4="N"),S65,IF(AND($K$3=3,$K$4="N"),U65,IF(AND($K$3=1,$K$4="Y"),W65,IF(AND($K$3=2,$K$4="Y"),Y65,IF(AND($K$3=3,$K$4="Y"),AA65,"FALSE"))))))</f>
        <v>83.59</v>
      </c>
      <c r="J65" s="7" t="str">
        <f>IF(OUT!F76="", "", OUT!F76)</f>
        <v/>
      </c>
      <c r="K65" s="7">
        <f>IF(OUT!P76="", "", OUT!P76)</f>
        <v>72</v>
      </c>
      <c r="L65" s="7" t="str">
        <f>IF(OUT!AE76="", "", OUT!AE76)</f>
        <v/>
      </c>
      <c r="M65" s="7" t="str">
        <f>IF(OUT!AG76="", "", OUT!AG76)</f>
        <v/>
      </c>
      <c r="N65" s="7" t="str">
        <f>IF(OUT!AQ76="", "", OUT!AQ76)</f>
        <v/>
      </c>
      <c r="O65" s="7" t="str">
        <f>IF(OUT!BM76="", "", OUT!BM76)</f>
        <v>T4</v>
      </c>
      <c r="P65" s="8">
        <f>IF(OUT!N76="", "", OUT!N76)</f>
        <v>1.161</v>
      </c>
      <c r="Q65" s="9">
        <f>IF(OUT!O76="", "", OUT!O76)</f>
        <v>83.59</v>
      </c>
      <c r="R65" s="8" t="str">
        <f>IF(PPG!H76="", "", PPG!H76)</f>
        <v/>
      </c>
      <c r="S65" s="9" t="str">
        <f>IF(PPG!I76="", "", PPG!I76)</f>
        <v/>
      </c>
      <c r="T65" s="8" t="str">
        <f>IF(PPG!J76="", "", PPG!J76)</f>
        <v/>
      </c>
      <c r="U65" s="9" t="str">
        <f>IF(PPG!K76="", "", PPG!K76)</f>
        <v/>
      </c>
      <c r="V65" s="8" t="str">
        <f>IF(PPG!Q76="", "", PPG!Q76)</f>
        <v/>
      </c>
      <c r="W65" s="9" t="str">
        <f>IF(PPG!R76="", "", PPG!R76)</f>
        <v/>
      </c>
      <c r="X65" s="8" t="str">
        <f>IF(PPG!S76="", "", PPG!S76)</f>
        <v/>
      </c>
      <c r="Y65" s="9" t="str">
        <f>IF(PPG!T76="", "", PPG!T76)</f>
        <v/>
      </c>
      <c r="Z65" s="8" t="str">
        <f>IF(PPG!U76="", "", PPG!U76)</f>
        <v/>
      </c>
      <c r="AA65" s="9" t="str">
        <f>IF(PPG!V76="", "", PPG!V76)</f>
        <v/>
      </c>
      <c r="AB65" s="35" t="str">
        <f>IF(D65&lt;&gt;"",D65*I65, "0.00")</f>
        <v>0.00</v>
      </c>
    </row>
    <row r="66" spans="1:28">
      <c r="A66" s="7">
        <f>IF(OUT!C21="", "", OUT!C21)</f>
        <v>745</v>
      </c>
      <c r="B66" s="20">
        <f>IF(OUT!A21="", "", OUT!A21)</f>
        <v>42847</v>
      </c>
      <c r="C66" s="7" t="str">
        <f>IF(OUT!D21="", "", OUT!D21)</f>
        <v>O</v>
      </c>
      <c r="D66" s="29"/>
      <c r="E66" s="7" t="str">
        <f>IF(OUT!E21="", "", OUT!E21)</f>
        <v>72 TRAY</v>
      </c>
      <c r="F66" s="26" t="str">
        <f>IF(OUT!AE21="NEW", "✷", "")</f>
        <v/>
      </c>
      <c r="G66" s="10" t="str">
        <f>IF(OUT!B21="", "", OUT!B21)</f>
        <v>FICUS ELASTICA BURGUNDY (RUBBER PLANT)</v>
      </c>
      <c r="H66" s="21">
        <f>IF(AND($K$3=1,$K$4="N"),P66,IF(AND($K$3=2,$K$4="N"),R66,IF(AND($K$3=3,$K$4="N"),T66,IF(AND($K$3=1,$K$4="Y"),V66,IF(AND($K$3=2,$K$4="Y"),X66,IF(AND($K$3=3,$K$4="Y"),Z66,"FALSE"))))))</f>
        <v>0.753</v>
      </c>
      <c r="I66" s="22">
        <f>IF(AND($K$3=1,$K$4="N"),Q66,IF(AND($K$3=2,$K$4="N"),S66,IF(AND($K$3=3,$K$4="N"),U66,IF(AND($K$3=1,$K$4="Y"),W66,IF(AND($K$3=2,$K$4="Y"),Y66,IF(AND($K$3=3,$K$4="Y"),AA66,"FALSE"))))))</f>
        <v>54.21</v>
      </c>
      <c r="J66" s="7" t="str">
        <f>IF(OUT!F21="", "", OUT!F21)</f>
        <v/>
      </c>
      <c r="K66" s="7">
        <f>IF(OUT!P21="", "", OUT!P21)</f>
        <v>72</v>
      </c>
      <c r="L66" s="7" t="str">
        <f>IF(OUT!AE21="", "", OUT!AE21)</f>
        <v/>
      </c>
      <c r="M66" s="7" t="str">
        <f>IF(OUT!AG21="", "", OUT!AG21)</f>
        <v/>
      </c>
      <c r="N66" s="7" t="str">
        <f>IF(OUT!AQ21="", "", OUT!AQ21)</f>
        <v/>
      </c>
      <c r="O66" s="7" t="str">
        <f>IF(OUT!BM21="", "", OUT!BM21)</f>
        <v>T4</v>
      </c>
      <c r="P66" s="8">
        <f>IF(OUT!N21="", "", OUT!N21)</f>
        <v>0.753</v>
      </c>
      <c r="Q66" s="9">
        <f>IF(OUT!O21="", "", OUT!O21)</f>
        <v>54.21</v>
      </c>
      <c r="R66" s="8" t="str">
        <f>IF(PPG!H21="", "", PPG!H21)</f>
        <v/>
      </c>
      <c r="S66" s="9" t="str">
        <f>IF(PPG!I21="", "", PPG!I21)</f>
        <v/>
      </c>
      <c r="T66" s="8" t="str">
        <f>IF(PPG!J21="", "", PPG!J21)</f>
        <v/>
      </c>
      <c r="U66" s="9" t="str">
        <f>IF(PPG!K21="", "", PPG!K21)</f>
        <v/>
      </c>
      <c r="V66" s="8" t="str">
        <f>IF(PPG!Q21="", "", PPG!Q21)</f>
        <v/>
      </c>
      <c r="W66" s="9" t="str">
        <f>IF(PPG!R21="", "", PPG!R21)</f>
        <v/>
      </c>
      <c r="X66" s="8" t="str">
        <f>IF(PPG!S21="", "", PPG!S21)</f>
        <v/>
      </c>
      <c r="Y66" s="9" t="str">
        <f>IF(PPG!T21="", "", PPG!T21)</f>
        <v/>
      </c>
      <c r="Z66" s="8" t="str">
        <f>IF(PPG!U21="", "", PPG!U21)</f>
        <v/>
      </c>
      <c r="AA66" s="9" t="str">
        <f>IF(PPG!V21="", "", PPG!V21)</f>
        <v/>
      </c>
      <c r="AB66" s="35" t="str">
        <f>IF(D66&lt;&gt;"",D66*I66, "0.00")</f>
        <v>0.00</v>
      </c>
    </row>
    <row r="67" spans="1:28">
      <c r="A67" s="7">
        <f>IF(OUT!C22="", "", OUT!C22)</f>
        <v>745</v>
      </c>
      <c r="B67" s="20">
        <f>IF(OUT!A22="", "", OUT!A22)</f>
        <v>42848</v>
      </c>
      <c r="C67" s="7" t="str">
        <f>IF(OUT!D22="", "", OUT!D22)</f>
        <v>O</v>
      </c>
      <c r="D67" s="29"/>
      <c r="E67" s="7" t="str">
        <f>IF(OUT!E22="", "", OUT!E22)</f>
        <v>72 TRAY</v>
      </c>
      <c r="F67" s="26" t="str">
        <f>IF(OUT!AE22="NEW", "✷", "")</f>
        <v/>
      </c>
      <c r="G67" s="10" t="str">
        <f>IF(OUT!B22="", "", OUT!B22)</f>
        <v>FICUS ELASTICA RUBY (RUBBER PLANT)</v>
      </c>
      <c r="H67" s="21">
        <f>IF(AND($K$3=1,$K$4="N"),P67,IF(AND($K$3=2,$K$4="N"),R67,IF(AND($K$3=3,$K$4="N"),T67,IF(AND($K$3=1,$K$4="Y"),V67,IF(AND($K$3=2,$K$4="Y"),X67,IF(AND($K$3=3,$K$4="Y"),Z67,"FALSE"))))))</f>
        <v>0.91900000000000004</v>
      </c>
      <c r="I67" s="22">
        <f>IF(AND($K$3=1,$K$4="N"),Q67,IF(AND($K$3=2,$K$4="N"),S67,IF(AND($K$3=3,$K$4="N"),U67,IF(AND($K$3=1,$K$4="Y"),W67,IF(AND($K$3=2,$K$4="Y"),Y67,IF(AND($K$3=3,$K$4="Y"),AA67,"FALSE"))))))</f>
        <v>66.16</v>
      </c>
      <c r="J67" s="7" t="str">
        <f>IF(OUT!F22="", "", OUT!F22)</f>
        <v/>
      </c>
      <c r="K67" s="7">
        <f>IF(OUT!P22="", "", OUT!P22)</f>
        <v>72</v>
      </c>
      <c r="L67" s="7" t="str">
        <f>IF(OUT!AE22="", "", OUT!AE22)</f>
        <v/>
      </c>
      <c r="M67" s="7" t="str">
        <f>IF(OUT!AG22="", "", OUT!AG22)</f>
        <v/>
      </c>
      <c r="N67" s="7" t="str">
        <f>IF(OUT!AQ22="", "", OUT!AQ22)</f>
        <v/>
      </c>
      <c r="O67" s="7" t="str">
        <f>IF(OUT!BM22="", "", OUT!BM22)</f>
        <v>T4</v>
      </c>
      <c r="P67" s="8">
        <f>IF(OUT!N22="", "", OUT!N22)</f>
        <v>0.91900000000000004</v>
      </c>
      <c r="Q67" s="9">
        <f>IF(OUT!O22="", "", OUT!O22)</f>
        <v>66.16</v>
      </c>
      <c r="R67" s="8" t="str">
        <f>IF(PPG!H22="", "", PPG!H22)</f>
        <v/>
      </c>
      <c r="S67" s="9" t="str">
        <f>IF(PPG!I22="", "", PPG!I22)</f>
        <v/>
      </c>
      <c r="T67" s="8" t="str">
        <f>IF(PPG!J22="", "", PPG!J22)</f>
        <v/>
      </c>
      <c r="U67" s="9" t="str">
        <f>IF(PPG!K22="", "", PPG!K22)</f>
        <v/>
      </c>
      <c r="V67" s="8" t="str">
        <f>IF(PPG!Q22="", "", PPG!Q22)</f>
        <v/>
      </c>
      <c r="W67" s="9" t="str">
        <f>IF(PPG!R22="", "", PPG!R22)</f>
        <v/>
      </c>
      <c r="X67" s="8" t="str">
        <f>IF(PPG!S22="", "", PPG!S22)</f>
        <v/>
      </c>
      <c r="Y67" s="9" t="str">
        <f>IF(PPG!T22="", "", PPG!T22)</f>
        <v/>
      </c>
      <c r="Z67" s="8" t="str">
        <f>IF(PPG!U22="", "", PPG!U22)</f>
        <v/>
      </c>
      <c r="AA67" s="9" t="str">
        <f>IF(PPG!V22="", "", PPG!V22)</f>
        <v/>
      </c>
      <c r="AB67" s="35" t="str">
        <f>IF(D67&lt;&gt;"",D67*I67, "0.00")</f>
        <v>0.00</v>
      </c>
    </row>
    <row r="68" spans="1:28">
      <c r="A68" s="7">
        <f>IF(OUT!C23="", "", OUT!C23)</f>
        <v>745</v>
      </c>
      <c r="B68" s="20">
        <f>IF(OUT!A23="", "", OUT!A23)</f>
        <v>42849</v>
      </c>
      <c r="C68" s="7" t="str">
        <f>IF(OUT!D23="", "", OUT!D23)</f>
        <v>O</v>
      </c>
      <c r="D68" s="29"/>
      <c r="E68" s="7" t="str">
        <f>IF(OUT!E23="", "", OUT!E23)</f>
        <v>72 TRAY</v>
      </c>
      <c r="F68" s="26" t="str">
        <f>IF(OUT!AE23="NEW", "✷", "")</f>
        <v/>
      </c>
      <c r="G68" s="10" t="str">
        <f>IF(OUT!B23="", "", OUT!B23)</f>
        <v>FICUS ELASTICA TINEKE (RUBBER PLANT)</v>
      </c>
      <c r="H68" s="21">
        <f>IF(AND($K$3=1,$K$4="N"),P68,IF(AND($K$3=2,$K$4="N"),R68,IF(AND($K$3=3,$K$4="N"),T68,IF(AND($K$3=1,$K$4="Y"),V68,IF(AND($K$3=2,$K$4="Y"),X68,IF(AND($K$3=3,$K$4="Y"),Z68,"FALSE"))))))</f>
        <v>0.91900000000000004</v>
      </c>
      <c r="I68" s="22">
        <f>IF(AND($K$3=1,$K$4="N"),Q68,IF(AND($K$3=2,$K$4="N"),S68,IF(AND($K$3=3,$K$4="N"),U68,IF(AND($K$3=1,$K$4="Y"),W68,IF(AND($K$3=2,$K$4="Y"),Y68,IF(AND($K$3=3,$K$4="Y"),AA68,"FALSE"))))))</f>
        <v>66.16</v>
      </c>
      <c r="J68" s="7" t="str">
        <f>IF(OUT!F23="", "", OUT!F23)</f>
        <v/>
      </c>
      <c r="K68" s="7">
        <f>IF(OUT!P23="", "", OUT!P23)</f>
        <v>72</v>
      </c>
      <c r="L68" s="7" t="str">
        <f>IF(OUT!AE23="", "", OUT!AE23)</f>
        <v/>
      </c>
      <c r="M68" s="7" t="str">
        <f>IF(OUT!AG23="", "", OUT!AG23)</f>
        <v/>
      </c>
      <c r="N68" s="7" t="str">
        <f>IF(OUT!AQ23="", "", OUT!AQ23)</f>
        <v/>
      </c>
      <c r="O68" s="7" t="str">
        <f>IF(OUT!BM23="", "", OUT!BM23)</f>
        <v>T4</v>
      </c>
      <c r="P68" s="8">
        <f>IF(OUT!N23="", "", OUT!N23)</f>
        <v>0.91900000000000004</v>
      </c>
      <c r="Q68" s="9">
        <f>IF(OUT!O23="", "", OUT!O23)</f>
        <v>66.16</v>
      </c>
      <c r="R68" s="8" t="str">
        <f>IF(PPG!H23="", "", PPG!H23)</f>
        <v/>
      </c>
      <c r="S68" s="9" t="str">
        <f>IF(PPG!I23="", "", PPG!I23)</f>
        <v/>
      </c>
      <c r="T68" s="8" t="str">
        <f>IF(PPG!J23="", "", PPG!J23)</f>
        <v/>
      </c>
      <c r="U68" s="9" t="str">
        <f>IF(PPG!K23="", "", PPG!K23)</f>
        <v/>
      </c>
      <c r="V68" s="8" t="str">
        <f>IF(PPG!Q23="", "", PPG!Q23)</f>
        <v/>
      </c>
      <c r="W68" s="9" t="str">
        <f>IF(PPG!R23="", "", PPG!R23)</f>
        <v/>
      </c>
      <c r="X68" s="8" t="str">
        <f>IF(PPG!S23="", "", PPG!S23)</f>
        <v/>
      </c>
      <c r="Y68" s="9" t="str">
        <f>IF(PPG!T23="", "", PPG!T23)</f>
        <v/>
      </c>
      <c r="Z68" s="8" t="str">
        <f>IF(PPG!U23="", "", PPG!U23)</f>
        <v/>
      </c>
      <c r="AA68" s="9" t="str">
        <f>IF(PPG!V23="", "", PPG!V23)</f>
        <v/>
      </c>
      <c r="AB68" s="35" t="str">
        <f>IF(D68&lt;&gt;"",D68*I68, "0.00")</f>
        <v>0.00</v>
      </c>
    </row>
    <row r="69" spans="1:28">
      <c r="A69" s="7">
        <f>IF(OUT!C95="", "", OUT!C95)</f>
        <v>745</v>
      </c>
      <c r="B69" s="20">
        <f>IF(OUT!A95="", "", OUT!A95)</f>
        <v>95773</v>
      </c>
      <c r="C69" s="7" t="str">
        <f>IF(OUT!D95="", "", OUT!D95)</f>
        <v>O</v>
      </c>
      <c r="D69" s="29"/>
      <c r="E69" s="7" t="str">
        <f>IF(OUT!E95="", "", OUT!E95)</f>
        <v>72 TRAY</v>
      </c>
      <c r="F69" s="26" t="str">
        <f>IF(OUT!AE95="NEW", "✷", "")</f>
        <v>✷</v>
      </c>
      <c r="G69" s="10" t="str">
        <f>IF(OUT!B95="", "", OUT!B95)</f>
        <v>FICUS LYRATA (FIDDLELEAF FIG) CLUMPS</v>
      </c>
      <c r="H69" s="21">
        <f>IF(AND($K$3=1,$K$4="N"),P69,IF(AND($K$3=2,$K$4="N"),R69,IF(AND($K$3=3,$K$4="N"),T69,IF(AND($K$3=1,$K$4="Y"),V69,IF(AND($K$3=2,$K$4="Y"),X69,IF(AND($K$3=3,$K$4="Y"),Z69,"FALSE"))))))</f>
        <v>1.3140000000000001</v>
      </c>
      <c r="I69" s="22">
        <f>IF(AND($K$3=1,$K$4="N"),Q69,IF(AND($K$3=2,$K$4="N"),S69,IF(AND($K$3=3,$K$4="N"),U69,IF(AND($K$3=1,$K$4="Y"),W69,IF(AND($K$3=2,$K$4="Y"),Y69,IF(AND($K$3=3,$K$4="Y"),AA69,"FALSE"))))))</f>
        <v>94.6</v>
      </c>
      <c r="J69" s="7" t="str">
        <f>IF(OUT!F95="", "", OUT!F95)</f>
        <v/>
      </c>
      <c r="K69" s="7">
        <f>IF(OUT!P95="", "", OUT!P95)</f>
        <v>72</v>
      </c>
      <c r="L69" s="7" t="str">
        <f>IF(OUT!AE95="", "", OUT!AE95)</f>
        <v>NEW</v>
      </c>
      <c r="M69" s="7" t="str">
        <f>IF(OUT!AG95="", "", OUT!AG95)</f>
        <v/>
      </c>
      <c r="N69" s="7" t="str">
        <f>IF(OUT!AQ95="", "", OUT!AQ95)</f>
        <v/>
      </c>
      <c r="O69" s="7" t="str">
        <f>IF(OUT!BM95="", "", OUT!BM95)</f>
        <v>T4</v>
      </c>
      <c r="P69" s="8">
        <f>IF(OUT!N95="", "", OUT!N95)</f>
        <v>1.3140000000000001</v>
      </c>
      <c r="Q69" s="9">
        <f>IF(OUT!O95="", "", OUT!O95)</f>
        <v>94.6</v>
      </c>
      <c r="R69" s="8" t="str">
        <f>IF(PPG!H95="", "", PPG!H95)</f>
        <v/>
      </c>
      <c r="S69" s="9" t="str">
        <f>IF(PPG!I95="", "", PPG!I95)</f>
        <v/>
      </c>
      <c r="T69" s="8" t="str">
        <f>IF(PPG!J95="", "", PPG!J95)</f>
        <v/>
      </c>
      <c r="U69" s="9" t="str">
        <f>IF(PPG!K95="", "", PPG!K95)</f>
        <v/>
      </c>
      <c r="V69" s="8" t="str">
        <f>IF(PPG!Q95="", "", PPG!Q95)</f>
        <v/>
      </c>
      <c r="W69" s="9" t="str">
        <f>IF(PPG!R95="", "", PPG!R95)</f>
        <v/>
      </c>
      <c r="X69" s="8" t="str">
        <f>IF(PPG!S95="", "", PPG!S95)</f>
        <v/>
      </c>
      <c r="Y69" s="9" t="str">
        <f>IF(PPG!T95="", "", PPG!T95)</f>
        <v/>
      </c>
      <c r="Z69" s="8" t="str">
        <f>IF(PPG!U95="", "", PPG!U95)</f>
        <v/>
      </c>
      <c r="AA69" s="9" t="str">
        <f>IF(PPG!V95="", "", PPG!V95)</f>
        <v/>
      </c>
      <c r="AB69" s="35" t="str">
        <f>IF(D69&lt;&gt;"",D69*I69, "0.00")</f>
        <v>0.00</v>
      </c>
    </row>
    <row r="70" spans="1:28">
      <c r="A70" s="7">
        <f>IF(OUT!C24="", "", OUT!C24)</f>
        <v>745</v>
      </c>
      <c r="B70" s="20">
        <f>IF(OUT!A24="", "", OUT!A24)</f>
        <v>42850</v>
      </c>
      <c r="C70" s="7" t="str">
        <f>IF(OUT!D24="", "", OUT!D24)</f>
        <v>O</v>
      </c>
      <c r="D70" s="29"/>
      <c r="E70" s="7" t="str">
        <f>IF(OUT!E24="", "", OUT!E24)</f>
        <v>72 TRAY</v>
      </c>
      <c r="F70" s="26" t="str">
        <f>IF(OUT!AE24="NEW", "✷", "")</f>
        <v/>
      </c>
      <c r="G70" s="10" t="str">
        <f>IF(OUT!B24="", "", OUT!B24)</f>
        <v>FICUS LYRATA (FIDDLELEAF FIG)SINGLE</v>
      </c>
      <c r="H70" s="21">
        <f>IF(AND($K$3=1,$K$4="N"),P70,IF(AND($K$3=2,$K$4="N"),R70,IF(AND($K$3=3,$K$4="N"),T70,IF(AND($K$3=1,$K$4="Y"),V70,IF(AND($K$3=2,$K$4="Y"),X70,IF(AND($K$3=3,$K$4="Y"),Z70,"FALSE"))))))</f>
        <v>0.86799999999999999</v>
      </c>
      <c r="I70" s="22">
        <f>IF(AND($K$3=1,$K$4="N"),Q70,IF(AND($K$3=2,$K$4="N"),S70,IF(AND($K$3=3,$K$4="N"),U70,IF(AND($K$3=1,$K$4="Y"),W70,IF(AND($K$3=2,$K$4="Y"),Y70,IF(AND($K$3=3,$K$4="Y"),AA70,"FALSE"))))))</f>
        <v>62.49</v>
      </c>
      <c r="J70" s="7" t="str">
        <f>IF(OUT!F24="", "", OUT!F24)</f>
        <v/>
      </c>
      <c r="K70" s="7">
        <f>IF(OUT!P24="", "", OUT!P24)</f>
        <v>72</v>
      </c>
      <c r="L70" s="7" t="str">
        <f>IF(OUT!AE24="", "", OUT!AE24)</f>
        <v/>
      </c>
      <c r="M70" s="7" t="str">
        <f>IF(OUT!AG24="", "", OUT!AG24)</f>
        <v/>
      </c>
      <c r="N70" s="7" t="str">
        <f>IF(OUT!AQ24="", "", OUT!AQ24)</f>
        <v/>
      </c>
      <c r="O70" s="7" t="str">
        <f>IF(OUT!BM24="", "", OUT!BM24)</f>
        <v>T4</v>
      </c>
      <c r="P70" s="8">
        <f>IF(OUT!N24="", "", OUT!N24)</f>
        <v>0.86799999999999999</v>
      </c>
      <c r="Q70" s="9">
        <f>IF(OUT!O24="", "", OUT!O24)</f>
        <v>62.49</v>
      </c>
      <c r="R70" s="8" t="str">
        <f>IF(PPG!H24="", "", PPG!H24)</f>
        <v/>
      </c>
      <c r="S70" s="9" t="str">
        <f>IF(PPG!I24="", "", PPG!I24)</f>
        <v/>
      </c>
      <c r="T70" s="8" t="str">
        <f>IF(PPG!J24="", "", PPG!J24)</f>
        <v/>
      </c>
      <c r="U70" s="9" t="str">
        <f>IF(PPG!K24="", "", PPG!K24)</f>
        <v/>
      </c>
      <c r="V70" s="8" t="str">
        <f>IF(PPG!Q24="", "", PPG!Q24)</f>
        <v/>
      </c>
      <c r="W70" s="9" t="str">
        <f>IF(PPG!R24="", "", PPG!R24)</f>
        <v/>
      </c>
      <c r="X70" s="8" t="str">
        <f>IF(PPG!S24="", "", PPG!S24)</f>
        <v/>
      </c>
      <c r="Y70" s="9" t="str">
        <f>IF(PPG!T24="", "", PPG!T24)</f>
        <v/>
      </c>
      <c r="Z70" s="8" t="str">
        <f>IF(PPG!U24="", "", PPG!U24)</f>
        <v/>
      </c>
      <c r="AA70" s="9" t="str">
        <f>IF(PPG!V24="", "", PPG!V24)</f>
        <v/>
      </c>
      <c r="AB70" s="35" t="str">
        <f>IF(D70&lt;&gt;"",D70*I70, "0.00")</f>
        <v>0.00</v>
      </c>
    </row>
    <row r="71" spans="1:28">
      <c r="A71" s="7">
        <f>IF(OUT!C94="", "", OUT!C94)</f>
        <v>745</v>
      </c>
      <c r="B71" s="20">
        <f>IF(OUT!A94="", "", OUT!A94)</f>
        <v>95772</v>
      </c>
      <c r="C71" s="7" t="str">
        <f>IF(OUT!D94="", "", OUT!D94)</f>
        <v>O</v>
      </c>
      <c r="D71" s="29"/>
      <c r="E71" s="7" t="str">
        <f>IF(OUT!E94="", "", OUT!E94)</f>
        <v>72 TRAY</v>
      </c>
      <c r="F71" s="26" t="str">
        <f>IF(OUT!AE94="NEW", "✷", "")</f>
        <v>✷</v>
      </c>
      <c r="G71" s="10" t="str">
        <f>IF(OUT!B94="", "", OUT!B94)</f>
        <v>FICUS LYRATA BAMBINO (CLUMPS) (Dwarf Fiddleleaf Fig)</v>
      </c>
      <c r="H71" s="21">
        <f>IF(AND($K$3=1,$K$4="N"),P71,IF(AND($K$3=2,$K$4="N"),R71,IF(AND($K$3=3,$K$4="N"),T71,IF(AND($K$3=1,$K$4="Y"),V71,IF(AND($K$3=2,$K$4="Y"),X71,IF(AND($K$3=3,$K$4="Y"),Z71,"FALSE"))))))</f>
        <v>1.25</v>
      </c>
      <c r="I71" s="22">
        <f>IF(AND($K$3=1,$K$4="N"),Q71,IF(AND($K$3=2,$K$4="N"),S71,IF(AND($K$3=3,$K$4="N"),U71,IF(AND($K$3=1,$K$4="Y"),W71,IF(AND($K$3=2,$K$4="Y"),Y71,IF(AND($K$3=3,$K$4="Y"),AA71,"FALSE"))))))</f>
        <v>90</v>
      </c>
      <c r="J71" s="7" t="str">
        <f>IF(OUT!F94="", "", OUT!F94)</f>
        <v/>
      </c>
      <c r="K71" s="7">
        <f>IF(OUT!P94="", "", OUT!P94)</f>
        <v>72</v>
      </c>
      <c r="L71" s="7" t="str">
        <f>IF(OUT!AE94="", "", OUT!AE94)</f>
        <v>NEW</v>
      </c>
      <c r="M71" s="7" t="str">
        <f>IF(OUT!AG94="", "", OUT!AG94)</f>
        <v/>
      </c>
      <c r="N71" s="7" t="str">
        <f>IF(OUT!AQ94="", "", OUT!AQ94)</f>
        <v/>
      </c>
      <c r="O71" s="7" t="str">
        <f>IF(OUT!BM94="", "", OUT!BM94)</f>
        <v>T4</v>
      </c>
      <c r="P71" s="8">
        <f>IF(OUT!N94="", "", OUT!N94)</f>
        <v>1.25</v>
      </c>
      <c r="Q71" s="9">
        <f>IF(OUT!O94="", "", OUT!O94)</f>
        <v>90</v>
      </c>
      <c r="R71" s="8" t="str">
        <f>IF(PPG!H94="", "", PPG!H94)</f>
        <v/>
      </c>
      <c r="S71" s="9" t="str">
        <f>IF(PPG!I94="", "", PPG!I94)</f>
        <v/>
      </c>
      <c r="T71" s="8" t="str">
        <f>IF(PPG!J94="", "", PPG!J94)</f>
        <v/>
      </c>
      <c r="U71" s="9" t="str">
        <f>IF(PPG!K94="", "", PPG!K94)</f>
        <v/>
      </c>
      <c r="V71" s="8" t="str">
        <f>IF(PPG!Q94="", "", PPG!Q94)</f>
        <v/>
      </c>
      <c r="W71" s="9" t="str">
        <f>IF(PPG!R94="", "", PPG!R94)</f>
        <v/>
      </c>
      <c r="X71" s="8" t="str">
        <f>IF(PPG!S94="", "", PPG!S94)</f>
        <v/>
      </c>
      <c r="Y71" s="9" t="str">
        <f>IF(PPG!T94="", "", PPG!T94)</f>
        <v/>
      </c>
      <c r="Z71" s="8" t="str">
        <f>IF(PPG!U94="", "", PPG!U94)</f>
        <v/>
      </c>
      <c r="AA71" s="9" t="str">
        <f>IF(PPG!V94="", "", PPG!V94)</f>
        <v/>
      </c>
      <c r="AB71" s="35" t="str">
        <f>IF(D71&lt;&gt;"",D71*I71, "0.00")</f>
        <v>0.00</v>
      </c>
    </row>
    <row r="72" spans="1:28">
      <c r="A72" s="7">
        <f>IF(OUT!C25="", "", OUT!C25)</f>
        <v>745</v>
      </c>
      <c r="B72" s="20">
        <f>IF(OUT!A25="", "", OUT!A25)</f>
        <v>42851</v>
      </c>
      <c r="C72" s="7" t="str">
        <f>IF(OUT!D25="", "", OUT!D25)</f>
        <v>O</v>
      </c>
      <c r="D72" s="29"/>
      <c r="E72" s="7" t="str">
        <f>IF(OUT!E25="", "", OUT!E25)</f>
        <v>72 TRAY</v>
      </c>
      <c r="F72" s="26" t="str">
        <f>IF(OUT!AE25="NEW", "✷", "")</f>
        <v/>
      </c>
      <c r="G72" s="10" t="str">
        <f>IF(OUT!B25="", "", OUT!B25)</f>
        <v>FICUS LYRATA BAMBINO (SINGLE) (Dwarf Fiddleleaf Fig)</v>
      </c>
      <c r="H72" s="21">
        <f>IF(AND($K$3=1,$K$4="N"),P72,IF(AND($K$3=2,$K$4="N"),R72,IF(AND($K$3=3,$K$4="N"),T72,IF(AND($K$3=1,$K$4="Y"),V72,IF(AND($K$3=2,$K$4="Y"),X72,IF(AND($K$3=3,$K$4="Y"),Z72,"FALSE"))))))</f>
        <v>0.91900000000000004</v>
      </c>
      <c r="I72" s="22">
        <f>IF(AND($K$3=1,$K$4="N"),Q72,IF(AND($K$3=2,$K$4="N"),S72,IF(AND($K$3=3,$K$4="N"),U72,IF(AND($K$3=1,$K$4="Y"),W72,IF(AND($K$3=2,$K$4="Y"),Y72,IF(AND($K$3=3,$K$4="Y"),AA72,"FALSE"))))))</f>
        <v>66.16</v>
      </c>
      <c r="J72" s="7" t="str">
        <f>IF(OUT!F25="", "", OUT!F25)</f>
        <v/>
      </c>
      <c r="K72" s="7">
        <f>IF(OUT!P25="", "", OUT!P25)</f>
        <v>72</v>
      </c>
      <c r="L72" s="7" t="str">
        <f>IF(OUT!AE25="", "", OUT!AE25)</f>
        <v/>
      </c>
      <c r="M72" s="7" t="str">
        <f>IF(OUT!AG25="", "", OUT!AG25)</f>
        <v/>
      </c>
      <c r="N72" s="7" t="str">
        <f>IF(OUT!AQ25="", "", OUT!AQ25)</f>
        <v/>
      </c>
      <c r="O72" s="7" t="str">
        <f>IF(OUT!BM25="", "", OUT!BM25)</f>
        <v>T4</v>
      </c>
      <c r="P72" s="8">
        <f>IF(OUT!N25="", "", OUT!N25)</f>
        <v>0.91900000000000004</v>
      </c>
      <c r="Q72" s="9">
        <f>IF(OUT!O25="", "", OUT!O25)</f>
        <v>66.16</v>
      </c>
      <c r="R72" s="8" t="str">
        <f>IF(PPG!H25="", "", PPG!H25)</f>
        <v/>
      </c>
      <c r="S72" s="9" t="str">
        <f>IF(PPG!I25="", "", PPG!I25)</f>
        <v/>
      </c>
      <c r="T72" s="8" t="str">
        <f>IF(PPG!J25="", "", PPG!J25)</f>
        <v/>
      </c>
      <c r="U72" s="9" t="str">
        <f>IF(PPG!K25="", "", PPG!K25)</f>
        <v/>
      </c>
      <c r="V72" s="8" t="str">
        <f>IF(PPG!Q25="", "", PPG!Q25)</f>
        <v/>
      </c>
      <c r="W72" s="9" t="str">
        <f>IF(PPG!R25="", "", PPG!R25)</f>
        <v/>
      </c>
      <c r="X72" s="8" t="str">
        <f>IF(PPG!S25="", "", PPG!S25)</f>
        <v/>
      </c>
      <c r="Y72" s="9" t="str">
        <f>IF(PPG!T25="", "", PPG!T25)</f>
        <v/>
      </c>
      <c r="Z72" s="8" t="str">
        <f>IF(PPG!U25="", "", PPG!U25)</f>
        <v/>
      </c>
      <c r="AA72" s="9" t="str">
        <f>IF(PPG!V25="", "", PPG!V25)</f>
        <v/>
      </c>
      <c r="AB72" s="35" t="str">
        <f>IF(D72&lt;&gt;"",D72*I72, "0.00")</f>
        <v>0.00</v>
      </c>
    </row>
    <row r="73" spans="1:28">
      <c r="A73" s="7">
        <f>IF(OUT!C93="", "", OUT!C93)</f>
        <v>745</v>
      </c>
      <c r="B73" s="20">
        <f>IF(OUT!A93="", "", OUT!A93)</f>
        <v>95713</v>
      </c>
      <c r="C73" s="7" t="str">
        <f>IF(OUT!D93="", "", OUT!D93)</f>
        <v>O</v>
      </c>
      <c r="D73" s="29"/>
      <c r="E73" s="7" t="str">
        <f>IF(OUT!E93="", "", OUT!E93)</f>
        <v>72 TRAY</v>
      </c>
      <c r="F73" s="26" t="str">
        <f>IF(OUT!AE93="NEW", "✷", "")</f>
        <v>✷</v>
      </c>
      <c r="G73" s="10" t="str">
        <f>IF(OUT!B93="", "", OUT!B93)</f>
        <v>FICUS UMBELLATA</v>
      </c>
      <c r="H73" s="21">
        <f>IF(AND($K$3=1,$K$4="N"),P73,IF(AND($K$3=2,$K$4="N"),R73,IF(AND($K$3=3,$K$4="N"),T73,IF(AND($K$3=1,$K$4="Y"),V73,IF(AND($K$3=2,$K$4="Y"),X73,IF(AND($K$3=3,$K$4="Y"),Z73,"FALSE"))))))</f>
        <v>1.1739999999999999</v>
      </c>
      <c r="I73" s="22">
        <f>IF(AND($K$3=1,$K$4="N"),Q73,IF(AND($K$3=2,$K$4="N"),S73,IF(AND($K$3=3,$K$4="N"),U73,IF(AND($K$3=1,$K$4="Y"),W73,IF(AND($K$3=2,$K$4="Y"),Y73,IF(AND($K$3=3,$K$4="Y"),AA73,"FALSE"))))))</f>
        <v>84.52</v>
      </c>
      <c r="J73" s="7" t="str">
        <f>IF(OUT!F93="", "", OUT!F93)</f>
        <v/>
      </c>
      <c r="K73" s="7">
        <f>IF(OUT!P93="", "", OUT!P93)</f>
        <v>72</v>
      </c>
      <c r="L73" s="7" t="str">
        <f>IF(OUT!AE93="", "", OUT!AE93)</f>
        <v>NEW</v>
      </c>
      <c r="M73" s="7" t="str">
        <f>IF(OUT!AG93="", "", OUT!AG93)</f>
        <v/>
      </c>
      <c r="N73" s="7" t="str">
        <f>IF(OUT!AQ93="", "", OUT!AQ93)</f>
        <v/>
      </c>
      <c r="O73" s="7" t="str">
        <f>IF(OUT!BM93="", "", OUT!BM93)</f>
        <v>T4</v>
      </c>
      <c r="P73" s="8">
        <f>IF(OUT!N93="", "", OUT!N93)</f>
        <v>1.1739999999999999</v>
      </c>
      <c r="Q73" s="9">
        <f>IF(OUT!O93="", "", OUT!O93)</f>
        <v>84.52</v>
      </c>
      <c r="R73" s="8" t="str">
        <f>IF(PPG!H93="", "", PPG!H93)</f>
        <v/>
      </c>
      <c r="S73" s="9" t="str">
        <f>IF(PPG!I93="", "", PPG!I93)</f>
        <v/>
      </c>
      <c r="T73" s="8" t="str">
        <f>IF(PPG!J93="", "", PPG!J93)</f>
        <v/>
      </c>
      <c r="U73" s="9" t="str">
        <f>IF(PPG!K93="", "", PPG!K93)</f>
        <v/>
      </c>
      <c r="V73" s="8" t="str">
        <f>IF(PPG!Q93="", "", PPG!Q93)</f>
        <v/>
      </c>
      <c r="W73" s="9" t="str">
        <f>IF(PPG!R93="", "", PPG!R93)</f>
        <v/>
      </c>
      <c r="X73" s="8" t="str">
        <f>IF(PPG!S93="", "", PPG!S93)</f>
        <v/>
      </c>
      <c r="Y73" s="9" t="str">
        <f>IF(PPG!T93="", "", PPG!T93)</f>
        <v/>
      </c>
      <c r="Z73" s="8" t="str">
        <f>IF(PPG!U93="", "", PPG!U93)</f>
        <v/>
      </c>
      <c r="AA73" s="9" t="str">
        <f>IF(PPG!V93="", "", PPG!V93)</f>
        <v/>
      </c>
      <c r="AB73" s="35" t="str">
        <f>IF(D73&lt;&gt;"",D73*I73, "0.00")</f>
        <v>0.00</v>
      </c>
    </row>
    <row r="74" spans="1:28">
      <c r="A74" s="7">
        <f>IF(OUT!C88="", "", OUT!C88)</f>
        <v>745</v>
      </c>
      <c r="B74" s="20">
        <f>IF(OUT!A88="", "", OUT!A88)</f>
        <v>95691</v>
      </c>
      <c r="C74" s="7" t="str">
        <f>IF(OUT!D88="", "", OUT!D88)</f>
        <v>O</v>
      </c>
      <c r="D74" s="29"/>
      <c r="E74" s="7" t="str">
        <f>IF(OUT!E88="", "", OUT!E88)</f>
        <v>72 TRAY</v>
      </c>
      <c r="F74" s="26" t="str">
        <f>IF(OUT!AE88="NEW", "✷", "")</f>
        <v>✷</v>
      </c>
      <c r="G74" s="10" t="str">
        <f>IF(OUT!B88="", "", OUT!B88)</f>
        <v>FOLIAGE CALATHEA DOTTIE</v>
      </c>
      <c r="H74" s="21">
        <f>IF(AND($K$3=1,$K$4="N"),P74,IF(AND($K$3=2,$K$4="N"),R74,IF(AND($K$3=3,$K$4="N"),T74,IF(AND($K$3=1,$K$4="Y"),V74,IF(AND($K$3=2,$K$4="Y"),X74,IF(AND($K$3=3,$K$4="Y"),Z74,"FALSE"))))))</f>
        <v>1.2250000000000001</v>
      </c>
      <c r="I74" s="22">
        <f>IF(AND($K$3=1,$K$4="N"),Q74,IF(AND($K$3=2,$K$4="N"),S74,IF(AND($K$3=3,$K$4="N"),U74,IF(AND($K$3=1,$K$4="Y"),W74,IF(AND($K$3=2,$K$4="Y"),Y74,IF(AND($K$3=3,$K$4="Y"),AA74,"FALSE"))))))</f>
        <v>88.2</v>
      </c>
      <c r="J74" s="7" t="str">
        <f>IF(OUT!F88="", "", OUT!F88)</f>
        <v/>
      </c>
      <c r="K74" s="7">
        <f>IF(OUT!P88="", "", OUT!P88)</f>
        <v>72</v>
      </c>
      <c r="L74" s="7" t="str">
        <f>IF(OUT!AE88="", "", OUT!AE88)</f>
        <v>NEW</v>
      </c>
      <c r="M74" s="7" t="str">
        <f>IF(OUT!AG88="", "", OUT!AG88)</f>
        <v/>
      </c>
      <c r="N74" s="7" t="str">
        <f>IF(OUT!AQ88="", "", OUT!AQ88)</f>
        <v/>
      </c>
      <c r="O74" s="7" t="str">
        <f>IF(OUT!BM88="", "", OUT!BM88)</f>
        <v>T4</v>
      </c>
      <c r="P74" s="8">
        <f>IF(OUT!N88="", "", OUT!N88)</f>
        <v>1.2250000000000001</v>
      </c>
      <c r="Q74" s="9">
        <f>IF(OUT!O88="", "", OUT!O88)</f>
        <v>88.2</v>
      </c>
      <c r="R74" s="8" t="str">
        <f>IF(PPG!H88="", "", PPG!H88)</f>
        <v/>
      </c>
      <c r="S74" s="9" t="str">
        <f>IF(PPG!I88="", "", PPG!I88)</f>
        <v/>
      </c>
      <c r="T74" s="8" t="str">
        <f>IF(PPG!J88="", "", PPG!J88)</f>
        <v/>
      </c>
      <c r="U74" s="9" t="str">
        <f>IF(PPG!K88="", "", PPG!K88)</f>
        <v/>
      </c>
      <c r="V74" s="8" t="str">
        <f>IF(PPG!Q88="", "", PPG!Q88)</f>
        <v/>
      </c>
      <c r="W74" s="9" t="str">
        <f>IF(PPG!R88="", "", PPG!R88)</f>
        <v/>
      </c>
      <c r="X74" s="8" t="str">
        <f>IF(PPG!S88="", "", PPG!S88)</f>
        <v/>
      </c>
      <c r="Y74" s="9" t="str">
        <f>IF(PPG!T88="", "", PPG!T88)</f>
        <v/>
      </c>
      <c r="Z74" s="8" t="str">
        <f>IF(PPG!U88="", "", PPG!U88)</f>
        <v/>
      </c>
      <c r="AA74" s="9" t="str">
        <f>IF(PPG!V88="", "", PPG!V88)</f>
        <v/>
      </c>
      <c r="AB74" s="35" t="str">
        <f>IF(D74&lt;&gt;"",D74*I74, "0.00")</f>
        <v>0.00</v>
      </c>
    </row>
    <row r="75" spans="1:28">
      <c r="A75" s="7">
        <f>IF(OUT!C12="", "", OUT!C12)</f>
        <v>745</v>
      </c>
      <c r="B75" s="20">
        <f>IF(OUT!A12="", "", OUT!A12)</f>
        <v>42838</v>
      </c>
      <c r="C75" s="7" t="str">
        <f>IF(OUT!D12="", "", OUT!D12)</f>
        <v>O</v>
      </c>
      <c r="D75" s="29"/>
      <c r="E75" s="7" t="str">
        <f>IF(OUT!E12="", "", OUT!E12)</f>
        <v>72 TRAY</v>
      </c>
      <c r="F75" s="26" t="str">
        <f>IF(OUT!AE12="NEW", "✷", "")</f>
        <v/>
      </c>
      <c r="G75" s="10" t="str">
        <f>IF(OUT!B12="", "", OUT!B12)</f>
        <v>FOLIAGE CALATHEA ELLIPTICA VITTATA</v>
      </c>
      <c r="H75" s="21">
        <f>IF(AND($K$3=1,$K$4="N"),P75,IF(AND($K$3=2,$K$4="N"),R75,IF(AND($K$3=3,$K$4="N"),T75,IF(AND($K$3=1,$K$4="Y"),V75,IF(AND($K$3=2,$K$4="Y"),X75,IF(AND($K$3=3,$K$4="Y"),Z75,"FALSE"))))))</f>
        <v>1.25</v>
      </c>
      <c r="I75" s="22">
        <f>IF(AND($K$3=1,$K$4="N"),Q75,IF(AND($K$3=2,$K$4="N"),S75,IF(AND($K$3=3,$K$4="N"),U75,IF(AND($K$3=1,$K$4="Y"),W75,IF(AND($K$3=2,$K$4="Y"),Y75,IF(AND($K$3=3,$K$4="Y"),AA75,"FALSE"))))))</f>
        <v>90</v>
      </c>
      <c r="J75" s="7" t="str">
        <f>IF(OUT!F12="", "", OUT!F12)</f>
        <v/>
      </c>
      <c r="K75" s="7">
        <f>IF(OUT!P12="", "", OUT!P12)</f>
        <v>72</v>
      </c>
      <c r="L75" s="7" t="str">
        <f>IF(OUT!AE12="", "", OUT!AE12)</f>
        <v/>
      </c>
      <c r="M75" s="7" t="str">
        <f>IF(OUT!AG12="", "", OUT!AG12)</f>
        <v/>
      </c>
      <c r="N75" s="7" t="str">
        <f>IF(OUT!AQ12="", "", OUT!AQ12)</f>
        <v/>
      </c>
      <c r="O75" s="7" t="str">
        <f>IF(OUT!BM12="", "", OUT!BM12)</f>
        <v>T4</v>
      </c>
      <c r="P75" s="8">
        <f>IF(OUT!N12="", "", OUT!N12)</f>
        <v>1.25</v>
      </c>
      <c r="Q75" s="9">
        <f>IF(OUT!O12="", "", OUT!O12)</f>
        <v>90</v>
      </c>
      <c r="R75" s="8" t="str">
        <f>IF(PPG!H12="", "", PPG!H12)</f>
        <v/>
      </c>
      <c r="S75" s="9" t="str">
        <f>IF(PPG!I12="", "", PPG!I12)</f>
        <v/>
      </c>
      <c r="T75" s="8" t="str">
        <f>IF(PPG!J12="", "", PPG!J12)</f>
        <v/>
      </c>
      <c r="U75" s="9" t="str">
        <f>IF(PPG!K12="", "", PPG!K12)</f>
        <v/>
      </c>
      <c r="V75" s="8" t="str">
        <f>IF(PPG!Q12="", "", PPG!Q12)</f>
        <v/>
      </c>
      <c r="W75" s="9" t="str">
        <f>IF(PPG!R12="", "", PPG!R12)</f>
        <v/>
      </c>
      <c r="X75" s="8" t="str">
        <f>IF(PPG!S12="", "", PPG!S12)</f>
        <v/>
      </c>
      <c r="Y75" s="9" t="str">
        <f>IF(PPG!T12="", "", PPG!T12)</f>
        <v/>
      </c>
      <c r="Z75" s="8" t="str">
        <f>IF(PPG!U12="", "", PPG!U12)</f>
        <v/>
      </c>
      <c r="AA75" s="9" t="str">
        <f>IF(PPG!V12="", "", PPG!V12)</f>
        <v/>
      </c>
      <c r="AB75" s="35" t="str">
        <f>IF(D75&lt;&gt;"",D75*I75, "0.00")</f>
        <v>0.00</v>
      </c>
    </row>
    <row r="76" spans="1:28">
      <c r="A76" s="7">
        <f>IF(OUT!C13="", "", OUT!C13)</f>
        <v>745</v>
      </c>
      <c r="B76" s="20">
        <f>IF(OUT!A13="", "", OUT!A13)</f>
        <v>42839</v>
      </c>
      <c r="C76" s="7" t="str">
        <f>IF(OUT!D13="", "", OUT!D13)</f>
        <v>O</v>
      </c>
      <c r="D76" s="29"/>
      <c r="E76" s="7" t="str">
        <f>IF(OUT!E13="", "", OUT!E13)</f>
        <v>72 TRAY</v>
      </c>
      <c r="F76" s="26" t="str">
        <f>IF(OUT!AE13="NEW", "✷", "")</f>
        <v/>
      </c>
      <c r="G76" s="10" t="str">
        <f>IF(OUT!B13="", "", OUT!B13)</f>
        <v>FOLIAGE CALATHEA LANCIFOLIA RATTLESNAKE</v>
      </c>
      <c r="H76" s="21">
        <f>IF(AND($K$3=1,$K$4="N"),P76,IF(AND($K$3=2,$K$4="N"),R76,IF(AND($K$3=3,$K$4="N"),T76,IF(AND($K$3=1,$K$4="Y"),V76,IF(AND($K$3=2,$K$4="Y"),X76,IF(AND($K$3=3,$K$4="Y"),Z76,"FALSE"))))))</f>
        <v>1.671</v>
      </c>
      <c r="I76" s="22">
        <f>IF(AND($K$3=1,$K$4="N"),Q76,IF(AND($K$3=2,$K$4="N"),S76,IF(AND($K$3=3,$K$4="N"),U76,IF(AND($K$3=1,$K$4="Y"),W76,IF(AND($K$3=2,$K$4="Y"),Y76,IF(AND($K$3=3,$K$4="Y"),AA76,"FALSE"))))))</f>
        <v>120.31</v>
      </c>
      <c r="J76" s="7" t="str">
        <f>IF(OUT!F13="", "", OUT!F13)</f>
        <v/>
      </c>
      <c r="K76" s="7">
        <f>IF(OUT!P13="", "", OUT!P13)</f>
        <v>72</v>
      </c>
      <c r="L76" s="7" t="str">
        <f>IF(OUT!AE13="", "", OUT!AE13)</f>
        <v/>
      </c>
      <c r="M76" s="7" t="str">
        <f>IF(OUT!AG13="", "", OUT!AG13)</f>
        <v/>
      </c>
      <c r="N76" s="7" t="str">
        <f>IF(OUT!AQ13="", "", OUT!AQ13)</f>
        <v/>
      </c>
      <c r="O76" s="7" t="str">
        <f>IF(OUT!BM13="", "", OUT!BM13)</f>
        <v>T4</v>
      </c>
      <c r="P76" s="8">
        <f>IF(OUT!N13="", "", OUT!N13)</f>
        <v>1.671</v>
      </c>
      <c r="Q76" s="9">
        <f>IF(OUT!O13="", "", OUT!O13)</f>
        <v>120.31</v>
      </c>
      <c r="R76" s="8" t="str">
        <f>IF(PPG!H13="", "", PPG!H13)</f>
        <v/>
      </c>
      <c r="S76" s="9" t="str">
        <f>IF(PPG!I13="", "", PPG!I13)</f>
        <v/>
      </c>
      <c r="T76" s="8" t="str">
        <f>IF(PPG!J13="", "", PPG!J13)</f>
        <v/>
      </c>
      <c r="U76" s="9" t="str">
        <f>IF(PPG!K13="", "", PPG!K13)</f>
        <v/>
      </c>
      <c r="V76" s="8" t="str">
        <f>IF(PPG!Q13="", "", PPG!Q13)</f>
        <v/>
      </c>
      <c r="W76" s="9" t="str">
        <f>IF(PPG!R13="", "", PPG!R13)</f>
        <v/>
      </c>
      <c r="X76" s="8" t="str">
        <f>IF(PPG!S13="", "", PPG!S13)</f>
        <v/>
      </c>
      <c r="Y76" s="9" t="str">
        <f>IF(PPG!T13="", "", PPG!T13)</f>
        <v/>
      </c>
      <c r="Z76" s="8" t="str">
        <f>IF(PPG!U13="", "", PPG!U13)</f>
        <v/>
      </c>
      <c r="AA76" s="9" t="str">
        <f>IF(PPG!V13="", "", PPG!V13)</f>
        <v/>
      </c>
      <c r="AB76" s="35" t="str">
        <f>IF(D76&lt;&gt;"",D76*I76, "0.00")</f>
        <v>0.00</v>
      </c>
    </row>
    <row r="77" spans="1:28">
      <c r="A77" s="7">
        <f>IF(OUT!C89="", "", OUT!C89)</f>
        <v>745</v>
      </c>
      <c r="B77" s="20">
        <f>IF(OUT!A89="", "", OUT!A89)</f>
        <v>95692</v>
      </c>
      <c r="C77" s="7" t="str">
        <f>IF(OUT!D89="", "", OUT!D89)</f>
        <v>O</v>
      </c>
      <c r="D77" s="29"/>
      <c r="E77" s="7" t="str">
        <f>IF(OUT!E89="", "", OUT!E89)</f>
        <v>72 TRAY</v>
      </c>
      <c r="F77" s="26" t="str">
        <f>IF(OUT!AE89="NEW", "✷", "")</f>
        <v>✷</v>
      </c>
      <c r="G77" s="10" t="str">
        <f>IF(OUT!B89="", "", OUT!B89)</f>
        <v>FOLIAGE CALATHEA LEOPORDINA</v>
      </c>
      <c r="H77" s="21">
        <f>IF(AND($K$3=1,$K$4="N"),P77,IF(AND($K$3=2,$K$4="N"),R77,IF(AND($K$3=3,$K$4="N"),T77,IF(AND($K$3=1,$K$4="Y"),V77,IF(AND($K$3=2,$K$4="Y"),X77,IF(AND($K$3=3,$K$4="Y"),Z77,"FALSE"))))))</f>
        <v>1.25</v>
      </c>
      <c r="I77" s="22">
        <f>IF(AND($K$3=1,$K$4="N"),Q77,IF(AND($K$3=2,$K$4="N"),S77,IF(AND($K$3=3,$K$4="N"),U77,IF(AND($K$3=1,$K$4="Y"),W77,IF(AND($K$3=2,$K$4="Y"),Y77,IF(AND($K$3=3,$K$4="Y"),AA77,"FALSE"))))))</f>
        <v>90</v>
      </c>
      <c r="J77" s="7" t="str">
        <f>IF(OUT!F89="", "", OUT!F89)</f>
        <v/>
      </c>
      <c r="K77" s="7">
        <f>IF(OUT!P89="", "", OUT!P89)</f>
        <v>72</v>
      </c>
      <c r="L77" s="7" t="str">
        <f>IF(OUT!AE89="", "", OUT!AE89)</f>
        <v>NEW</v>
      </c>
      <c r="M77" s="7" t="str">
        <f>IF(OUT!AG89="", "", OUT!AG89)</f>
        <v/>
      </c>
      <c r="N77" s="7" t="str">
        <f>IF(OUT!AQ89="", "", OUT!AQ89)</f>
        <v/>
      </c>
      <c r="O77" s="7" t="str">
        <f>IF(OUT!BM89="", "", OUT!BM89)</f>
        <v>T4</v>
      </c>
      <c r="P77" s="8">
        <f>IF(OUT!N89="", "", OUT!N89)</f>
        <v>1.25</v>
      </c>
      <c r="Q77" s="9">
        <f>IF(OUT!O89="", "", OUT!O89)</f>
        <v>90</v>
      </c>
      <c r="R77" s="8" t="str">
        <f>IF(PPG!H89="", "", PPG!H89)</f>
        <v/>
      </c>
      <c r="S77" s="9" t="str">
        <f>IF(PPG!I89="", "", PPG!I89)</f>
        <v/>
      </c>
      <c r="T77" s="8" t="str">
        <f>IF(PPG!J89="", "", PPG!J89)</f>
        <v/>
      </c>
      <c r="U77" s="9" t="str">
        <f>IF(PPG!K89="", "", PPG!K89)</f>
        <v/>
      </c>
      <c r="V77" s="8" t="str">
        <f>IF(PPG!Q89="", "", PPG!Q89)</f>
        <v/>
      </c>
      <c r="W77" s="9" t="str">
        <f>IF(PPG!R89="", "", PPG!R89)</f>
        <v/>
      </c>
      <c r="X77" s="8" t="str">
        <f>IF(PPG!S89="", "", PPG!S89)</f>
        <v/>
      </c>
      <c r="Y77" s="9" t="str">
        <f>IF(PPG!T89="", "", PPG!T89)</f>
        <v/>
      </c>
      <c r="Z77" s="8" t="str">
        <f>IF(PPG!U89="", "", PPG!U89)</f>
        <v/>
      </c>
      <c r="AA77" s="9" t="str">
        <f>IF(PPG!V89="", "", PPG!V89)</f>
        <v/>
      </c>
      <c r="AB77" s="35" t="str">
        <f>IF(D77&lt;&gt;"",D77*I77, "0.00")</f>
        <v>0.00</v>
      </c>
    </row>
    <row r="78" spans="1:28">
      <c r="A78" s="7">
        <f>IF(OUT!C90="", "", OUT!C90)</f>
        <v>745</v>
      </c>
      <c r="B78" s="20">
        <f>IF(OUT!A90="", "", OUT!A90)</f>
        <v>95693</v>
      </c>
      <c r="C78" s="7" t="str">
        <f>IF(OUT!D90="", "", OUT!D90)</f>
        <v>O</v>
      </c>
      <c r="D78" s="29"/>
      <c r="E78" s="7" t="str">
        <f>IF(OUT!E90="", "", OUT!E90)</f>
        <v>72 TRAY</v>
      </c>
      <c r="F78" s="26" t="str">
        <f>IF(OUT!AE90="NEW", "✷", "")</f>
        <v>✷</v>
      </c>
      <c r="G78" s="10" t="str">
        <f>IF(OUT!B90="", "", OUT!B90)</f>
        <v>FOLIAGE CALATHEA MAKOYANA PEACOCK</v>
      </c>
      <c r="H78" s="21">
        <f>IF(AND($K$3=1,$K$4="N"),P78,IF(AND($K$3=2,$K$4="N"),R78,IF(AND($K$3=3,$K$4="N"),T78,IF(AND($K$3=1,$K$4="Y"),V78,IF(AND($K$3=2,$K$4="Y"),X78,IF(AND($K$3=3,$K$4="Y"),Z78,"FALSE"))))))</f>
        <v>1.2250000000000001</v>
      </c>
      <c r="I78" s="22">
        <f>IF(AND($K$3=1,$K$4="N"),Q78,IF(AND($K$3=2,$K$4="N"),S78,IF(AND($K$3=3,$K$4="N"),U78,IF(AND($K$3=1,$K$4="Y"),W78,IF(AND($K$3=2,$K$4="Y"),Y78,IF(AND($K$3=3,$K$4="Y"),AA78,"FALSE"))))))</f>
        <v>88.2</v>
      </c>
      <c r="J78" s="7" t="str">
        <f>IF(OUT!F90="", "", OUT!F90)</f>
        <v/>
      </c>
      <c r="K78" s="7">
        <f>IF(OUT!P90="", "", OUT!P90)</f>
        <v>72</v>
      </c>
      <c r="L78" s="7" t="str">
        <f>IF(OUT!AE90="", "", OUT!AE90)</f>
        <v>NEW</v>
      </c>
      <c r="M78" s="7" t="str">
        <f>IF(OUT!AG90="", "", OUT!AG90)</f>
        <v/>
      </c>
      <c r="N78" s="7" t="str">
        <f>IF(OUT!AQ90="", "", OUT!AQ90)</f>
        <v/>
      </c>
      <c r="O78" s="7" t="str">
        <f>IF(OUT!BM90="", "", OUT!BM90)</f>
        <v>T4</v>
      </c>
      <c r="P78" s="8">
        <f>IF(OUT!N90="", "", OUT!N90)</f>
        <v>1.2250000000000001</v>
      </c>
      <c r="Q78" s="9">
        <f>IF(OUT!O90="", "", OUT!O90)</f>
        <v>88.2</v>
      </c>
      <c r="R78" s="8" t="str">
        <f>IF(PPG!H90="", "", PPG!H90)</f>
        <v/>
      </c>
      <c r="S78" s="9" t="str">
        <f>IF(PPG!I90="", "", PPG!I90)</f>
        <v/>
      </c>
      <c r="T78" s="8" t="str">
        <f>IF(PPG!J90="", "", PPG!J90)</f>
        <v/>
      </c>
      <c r="U78" s="9" t="str">
        <f>IF(PPG!K90="", "", PPG!K90)</f>
        <v/>
      </c>
      <c r="V78" s="8" t="str">
        <f>IF(PPG!Q90="", "", PPG!Q90)</f>
        <v/>
      </c>
      <c r="W78" s="9" t="str">
        <f>IF(PPG!R90="", "", PPG!R90)</f>
        <v/>
      </c>
      <c r="X78" s="8" t="str">
        <f>IF(PPG!S90="", "", PPG!S90)</f>
        <v/>
      </c>
      <c r="Y78" s="9" t="str">
        <f>IF(PPG!T90="", "", PPG!T90)</f>
        <v/>
      </c>
      <c r="Z78" s="8" t="str">
        <f>IF(PPG!U90="", "", PPG!U90)</f>
        <v/>
      </c>
      <c r="AA78" s="9" t="str">
        <f>IF(PPG!V90="", "", PPG!V90)</f>
        <v/>
      </c>
      <c r="AB78" s="35" t="str">
        <f>IF(D78&lt;&gt;"",D78*I78, "0.00")</f>
        <v>0.00</v>
      </c>
    </row>
    <row r="79" spans="1:28">
      <c r="A79" s="7">
        <f>IF(OUT!C14="", "", OUT!C14)</f>
        <v>745</v>
      </c>
      <c r="B79" s="20">
        <f>IF(OUT!A14="", "", OUT!A14)</f>
        <v>42840</v>
      </c>
      <c r="C79" s="7" t="str">
        <f>IF(OUT!D14="", "", OUT!D14)</f>
        <v>O</v>
      </c>
      <c r="D79" s="29"/>
      <c r="E79" s="7" t="str">
        <f>IF(OUT!E14="", "", OUT!E14)</f>
        <v>72 TRAY</v>
      </c>
      <c r="F79" s="26" t="str">
        <f>IF(OUT!AE14="NEW", "✷", "")</f>
        <v/>
      </c>
      <c r="G79" s="10" t="str">
        <f>IF(OUT!B14="", "", OUT!B14)</f>
        <v>FOLIAGE CALATHEA ORBIFOLIA</v>
      </c>
      <c r="H79" s="21">
        <f>IF(AND($K$3=1,$K$4="N"),P79,IF(AND($K$3=2,$K$4="N"),R79,IF(AND($K$3=3,$K$4="N"),T79,IF(AND($K$3=1,$K$4="Y"),V79,IF(AND($K$3=2,$K$4="Y"),X79,IF(AND($K$3=3,$K$4="Y"),Z79,"FALSE"))))))</f>
        <v>1.2250000000000001</v>
      </c>
      <c r="I79" s="22">
        <f>IF(AND($K$3=1,$K$4="N"),Q79,IF(AND($K$3=2,$K$4="N"),S79,IF(AND($K$3=3,$K$4="N"),U79,IF(AND($K$3=1,$K$4="Y"),W79,IF(AND($K$3=2,$K$4="Y"),Y79,IF(AND($K$3=3,$K$4="Y"),AA79,"FALSE"))))))</f>
        <v>88.2</v>
      </c>
      <c r="J79" s="7" t="str">
        <f>IF(OUT!F14="", "", OUT!F14)</f>
        <v/>
      </c>
      <c r="K79" s="7">
        <f>IF(OUT!P14="", "", OUT!P14)</f>
        <v>72</v>
      </c>
      <c r="L79" s="7" t="str">
        <f>IF(OUT!AE14="", "", OUT!AE14)</f>
        <v/>
      </c>
      <c r="M79" s="7" t="str">
        <f>IF(OUT!AG14="", "", OUT!AG14)</f>
        <v/>
      </c>
      <c r="N79" s="7" t="str">
        <f>IF(OUT!AQ14="", "", OUT!AQ14)</f>
        <v/>
      </c>
      <c r="O79" s="7" t="str">
        <f>IF(OUT!BM14="", "", OUT!BM14)</f>
        <v>T4</v>
      </c>
      <c r="P79" s="8">
        <f>IF(OUT!N14="", "", OUT!N14)</f>
        <v>1.2250000000000001</v>
      </c>
      <c r="Q79" s="9">
        <f>IF(OUT!O14="", "", OUT!O14)</f>
        <v>88.2</v>
      </c>
      <c r="R79" s="8" t="str">
        <f>IF(PPG!H14="", "", PPG!H14)</f>
        <v/>
      </c>
      <c r="S79" s="9" t="str">
        <f>IF(PPG!I14="", "", PPG!I14)</f>
        <v/>
      </c>
      <c r="T79" s="8" t="str">
        <f>IF(PPG!J14="", "", PPG!J14)</f>
        <v/>
      </c>
      <c r="U79" s="9" t="str">
        <f>IF(PPG!K14="", "", PPG!K14)</f>
        <v/>
      </c>
      <c r="V79" s="8" t="str">
        <f>IF(PPG!Q14="", "", PPG!Q14)</f>
        <v/>
      </c>
      <c r="W79" s="9" t="str">
        <f>IF(PPG!R14="", "", PPG!R14)</f>
        <v/>
      </c>
      <c r="X79" s="8" t="str">
        <f>IF(PPG!S14="", "", PPG!S14)</f>
        <v/>
      </c>
      <c r="Y79" s="9" t="str">
        <f>IF(PPG!T14="", "", PPG!T14)</f>
        <v/>
      </c>
      <c r="Z79" s="8" t="str">
        <f>IF(PPG!U14="", "", PPG!U14)</f>
        <v/>
      </c>
      <c r="AA79" s="9" t="str">
        <f>IF(PPG!V14="", "", PPG!V14)</f>
        <v/>
      </c>
      <c r="AB79" s="35" t="str">
        <f>IF(D79&lt;&gt;"",D79*I79, "0.00")</f>
        <v>0.00</v>
      </c>
    </row>
    <row r="80" spans="1:28">
      <c r="A80" s="7">
        <f>IF(OUT!C19="", "", OUT!C19)</f>
        <v>745</v>
      </c>
      <c r="B80" s="20">
        <f>IF(OUT!A19="", "", OUT!A19)</f>
        <v>42845</v>
      </c>
      <c r="C80" s="7" t="str">
        <f>IF(OUT!D19="", "", OUT!D19)</f>
        <v>O</v>
      </c>
      <c r="D80" s="29"/>
      <c r="E80" s="7" t="str">
        <f>IF(OUT!E19="", "", OUT!E19)</f>
        <v>72 TRAY</v>
      </c>
      <c r="F80" s="26" t="str">
        <f>IF(OUT!AE19="NEW", "✷", "")</f>
        <v/>
      </c>
      <c r="G80" s="10" t="str">
        <f>IF(OUT!B19="", "", OUT!B19)</f>
        <v>FOLIAGE CALATHEA ORNATA PINSTRIPE</v>
      </c>
      <c r="H80" s="21">
        <f>IF(AND($K$3=1,$K$4="N"),P80,IF(AND($K$3=2,$K$4="N"),R80,IF(AND($K$3=3,$K$4="N"),T80,IF(AND($K$3=1,$K$4="Y"),V80,IF(AND($K$3=2,$K$4="Y"),X80,IF(AND($K$3=3,$K$4="Y"),Z80,"FALSE"))))))</f>
        <v>1.2250000000000001</v>
      </c>
      <c r="I80" s="22">
        <f>IF(AND($K$3=1,$K$4="N"),Q80,IF(AND($K$3=2,$K$4="N"),S80,IF(AND($K$3=3,$K$4="N"),U80,IF(AND($K$3=1,$K$4="Y"),W80,IF(AND($K$3=2,$K$4="Y"),Y80,IF(AND($K$3=3,$K$4="Y"),AA80,"FALSE"))))))</f>
        <v>88.2</v>
      </c>
      <c r="J80" s="7" t="str">
        <f>IF(OUT!F19="", "", OUT!F19)</f>
        <v/>
      </c>
      <c r="K80" s="7">
        <f>IF(OUT!P19="", "", OUT!P19)</f>
        <v>72</v>
      </c>
      <c r="L80" s="7" t="str">
        <f>IF(OUT!AE19="", "", OUT!AE19)</f>
        <v/>
      </c>
      <c r="M80" s="7" t="str">
        <f>IF(OUT!AG19="", "", OUT!AG19)</f>
        <v/>
      </c>
      <c r="N80" s="7" t="str">
        <f>IF(OUT!AQ19="", "", OUT!AQ19)</f>
        <v/>
      </c>
      <c r="O80" s="7" t="str">
        <f>IF(OUT!BM19="", "", OUT!BM19)</f>
        <v>T4</v>
      </c>
      <c r="P80" s="8">
        <f>IF(OUT!N19="", "", OUT!N19)</f>
        <v>1.2250000000000001</v>
      </c>
      <c r="Q80" s="9">
        <f>IF(OUT!O19="", "", OUT!O19)</f>
        <v>88.2</v>
      </c>
      <c r="R80" s="8" t="str">
        <f>IF(PPG!H19="", "", PPG!H19)</f>
        <v/>
      </c>
      <c r="S80" s="9" t="str">
        <f>IF(PPG!I19="", "", PPG!I19)</f>
        <v/>
      </c>
      <c r="T80" s="8" t="str">
        <f>IF(PPG!J19="", "", PPG!J19)</f>
        <v/>
      </c>
      <c r="U80" s="9" t="str">
        <f>IF(PPG!K19="", "", PPG!K19)</f>
        <v/>
      </c>
      <c r="V80" s="8" t="str">
        <f>IF(PPG!Q19="", "", PPG!Q19)</f>
        <v/>
      </c>
      <c r="W80" s="9" t="str">
        <f>IF(PPG!R19="", "", PPG!R19)</f>
        <v/>
      </c>
      <c r="X80" s="8" t="str">
        <f>IF(PPG!S19="", "", PPG!S19)</f>
        <v/>
      </c>
      <c r="Y80" s="9" t="str">
        <f>IF(PPG!T19="", "", PPG!T19)</f>
        <v/>
      </c>
      <c r="Z80" s="8" t="str">
        <f>IF(PPG!U19="", "", PPG!U19)</f>
        <v/>
      </c>
      <c r="AA80" s="9" t="str">
        <f>IF(PPG!V19="", "", PPG!V19)</f>
        <v/>
      </c>
      <c r="AB80" s="35" t="str">
        <f>IF(D80&lt;&gt;"",D80*I80, "0.00")</f>
        <v>0.00</v>
      </c>
    </row>
    <row r="81" spans="1:28">
      <c r="A81" s="7">
        <f>IF(OUT!C96="", "", OUT!C96)</f>
        <v>745</v>
      </c>
      <c r="B81" s="20">
        <f>IF(OUT!A96="", "", OUT!A96)</f>
        <v>96147</v>
      </c>
      <c r="C81" s="7" t="str">
        <f>IF(OUT!D96="", "", OUT!D96)</f>
        <v>O</v>
      </c>
      <c r="D81" s="29"/>
      <c r="E81" s="7" t="str">
        <f>IF(OUT!E96="", "", OUT!E96)</f>
        <v>72 TRAY</v>
      </c>
      <c r="F81" s="26" t="str">
        <f>IF(OUT!AE96="NEW", "✷", "")</f>
        <v>✷</v>
      </c>
      <c r="G81" s="10" t="str">
        <f>IF(OUT!B96="", "", OUT!B96)</f>
        <v>FOLIAGE CALATHEA ROSEOPICTA MARION</v>
      </c>
      <c r="H81" s="21">
        <f>IF(AND($K$3=1,$K$4="N"),P81,IF(AND($K$3=2,$K$4="N"),R81,IF(AND($K$3=3,$K$4="N"),T81,IF(AND($K$3=1,$K$4="Y"),V81,IF(AND($K$3=2,$K$4="Y"),X81,IF(AND($K$3=3,$K$4="Y"),Z81,"FALSE"))))))</f>
        <v>1.2250000000000001</v>
      </c>
      <c r="I81" s="22">
        <f>IF(AND($K$3=1,$K$4="N"),Q81,IF(AND($K$3=2,$K$4="N"),S81,IF(AND($K$3=3,$K$4="N"),U81,IF(AND($K$3=1,$K$4="Y"),W81,IF(AND($K$3=2,$K$4="Y"),Y81,IF(AND($K$3=3,$K$4="Y"),AA81,"FALSE"))))))</f>
        <v>88.2</v>
      </c>
      <c r="J81" s="7" t="str">
        <f>IF(OUT!F96="", "", OUT!F96)</f>
        <v/>
      </c>
      <c r="K81" s="7">
        <f>IF(OUT!P96="", "", OUT!P96)</f>
        <v>72</v>
      </c>
      <c r="L81" s="7" t="str">
        <f>IF(OUT!AE96="", "", OUT!AE96)</f>
        <v>NEW</v>
      </c>
      <c r="M81" s="7" t="str">
        <f>IF(OUT!AG96="", "", OUT!AG96)</f>
        <v/>
      </c>
      <c r="N81" s="7" t="str">
        <f>IF(OUT!AQ96="", "", OUT!AQ96)</f>
        <v/>
      </c>
      <c r="O81" s="7" t="str">
        <f>IF(OUT!BM96="", "", OUT!BM96)</f>
        <v>T4</v>
      </c>
      <c r="P81" s="8">
        <f>IF(OUT!N96="", "", OUT!N96)</f>
        <v>1.2250000000000001</v>
      </c>
      <c r="Q81" s="9">
        <f>IF(OUT!O96="", "", OUT!O96)</f>
        <v>88.2</v>
      </c>
      <c r="R81" s="8" t="str">
        <f>IF(PPG!H96="", "", PPG!H96)</f>
        <v/>
      </c>
      <c r="S81" s="9" t="str">
        <f>IF(PPG!I96="", "", PPG!I96)</f>
        <v/>
      </c>
      <c r="T81" s="8" t="str">
        <f>IF(PPG!J96="", "", PPG!J96)</f>
        <v/>
      </c>
      <c r="U81" s="9" t="str">
        <f>IF(PPG!K96="", "", PPG!K96)</f>
        <v/>
      </c>
      <c r="V81" s="8" t="str">
        <f>IF(PPG!Q96="", "", PPG!Q96)</f>
        <v/>
      </c>
      <c r="W81" s="9" t="str">
        <f>IF(PPG!R96="", "", PPG!R96)</f>
        <v/>
      </c>
      <c r="X81" s="8" t="str">
        <f>IF(PPG!S96="", "", PPG!S96)</f>
        <v/>
      </c>
      <c r="Y81" s="9" t="str">
        <f>IF(PPG!T96="", "", PPG!T96)</f>
        <v/>
      </c>
      <c r="Z81" s="8" t="str">
        <f>IF(PPG!U96="", "", PPG!U96)</f>
        <v/>
      </c>
      <c r="AA81" s="9" t="str">
        <f>IF(PPG!V96="", "", PPG!V96)</f>
        <v/>
      </c>
      <c r="AB81" s="35" t="str">
        <f>IF(D81&lt;&gt;"",D81*I81, "0.00")</f>
        <v>0.00</v>
      </c>
    </row>
    <row r="82" spans="1:28">
      <c r="A82" s="7">
        <f>IF(OUT!C16="", "", OUT!C16)</f>
        <v>745</v>
      </c>
      <c r="B82" s="20">
        <f>IF(OUT!A16="", "", OUT!A16)</f>
        <v>42842</v>
      </c>
      <c r="C82" s="7" t="str">
        <f>IF(OUT!D16="", "", OUT!D16)</f>
        <v>O</v>
      </c>
      <c r="D82" s="29"/>
      <c r="E82" s="7" t="str">
        <f>IF(OUT!E16="", "", OUT!E16)</f>
        <v>72 TRAY</v>
      </c>
      <c r="F82" s="26" t="str">
        <f>IF(OUT!AE16="NEW", "✷", "")</f>
        <v/>
      </c>
      <c r="G82" s="10" t="str">
        <f>IF(OUT!B16="", "", OUT!B16)</f>
        <v>FOLIAGE CALATHEA ROSEOPICTA MEDALLION</v>
      </c>
      <c r="H82" s="21">
        <f>IF(AND($K$3=1,$K$4="N"),P82,IF(AND($K$3=2,$K$4="N"),R82,IF(AND($K$3=3,$K$4="N"),T82,IF(AND($K$3=1,$K$4="Y"),V82,IF(AND($K$3=2,$K$4="Y"),X82,IF(AND($K$3=3,$K$4="Y"),Z82,"FALSE"))))))</f>
        <v>1.1870000000000001</v>
      </c>
      <c r="I82" s="22">
        <f>IF(AND($K$3=1,$K$4="N"),Q82,IF(AND($K$3=2,$K$4="N"),S82,IF(AND($K$3=3,$K$4="N"),U82,IF(AND($K$3=1,$K$4="Y"),W82,IF(AND($K$3=2,$K$4="Y"),Y82,IF(AND($K$3=3,$K$4="Y"),AA82,"FALSE"))))))</f>
        <v>85.46</v>
      </c>
      <c r="J82" s="7" t="str">
        <f>IF(OUT!F16="", "", OUT!F16)</f>
        <v/>
      </c>
      <c r="K82" s="7">
        <f>IF(OUT!P16="", "", OUT!P16)</f>
        <v>72</v>
      </c>
      <c r="L82" s="7" t="str">
        <f>IF(OUT!AE16="", "", OUT!AE16)</f>
        <v/>
      </c>
      <c r="M82" s="7" t="str">
        <f>IF(OUT!AG16="", "", OUT!AG16)</f>
        <v/>
      </c>
      <c r="N82" s="7" t="str">
        <f>IF(OUT!AQ16="", "", OUT!AQ16)</f>
        <v/>
      </c>
      <c r="O82" s="7" t="str">
        <f>IF(OUT!BM16="", "", OUT!BM16)</f>
        <v>T4</v>
      </c>
      <c r="P82" s="8">
        <f>IF(OUT!N16="", "", OUT!N16)</f>
        <v>1.1870000000000001</v>
      </c>
      <c r="Q82" s="9">
        <f>IF(OUT!O16="", "", OUT!O16)</f>
        <v>85.46</v>
      </c>
      <c r="R82" s="8" t="str">
        <f>IF(PPG!H16="", "", PPG!H16)</f>
        <v/>
      </c>
      <c r="S82" s="9" t="str">
        <f>IF(PPG!I16="", "", PPG!I16)</f>
        <v/>
      </c>
      <c r="T82" s="8" t="str">
        <f>IF(PPG!J16="", "", PPG!J16)</f>
        <v/>
      </c>
      <c r="U82" s="9" t="str">
        <f>IF(PPG!K16="", "", PPG!K16)</f>
        <v/>
      </c>
      <c r="V82" s="8" t="str">
        <f>IF(PPG!Q16="", "", PPG!Q16)</f>
        <v/>
      </c>
      <c r="W82" s="9" t="str">
        <f>IF(PPG!R16="", "", PPG!R16)</f>
        <v/>
      </c>
      <c r="X82" s="8" t="str">
        <f>IF(PPG!S16="", "", PPG!S16)</f>
        <v/>
      </c>
      <c r="Y82" s="9" t="str">
        <f>IF(PPG!T16="", "", PPG!T16)</f>
        <v/>
      </c>
      <c r="Z82" s="8" t="str">
        <f>IF(PPG!U16="", "", PPG!U16)</f>
        <v/>
      </c>
      <c r="AA82" s="9" t="str">
        <f>IF(PPG!V16="", "", PPG!V16)</f>
        <v/>
      </c>
      <c r="AB82" s="35" t="str">
        <f>IF(D82&lt;&gt;"",D82*I82, "0.00")</f>
        <v>0.00</v>
      </c>
    </row>
    <row r="83" spans="1:28">
      <c r="A83" s="7">
        <f>IF(OUT!C15="", "", OUT!C15)</f>
        <v>745</v>
      </c>
      <c r="B83" s="20">
        <f>IF(OUT!A15="", "", OUT!A15)</f>
        <v>42841</v>
      </c>
      <c r="C83" s="7" t="str">
        <f>IF(OUT!D15="", "", OUT!D15)</f>
        <v>O</v>
      </c>
      <c r="D83" s="29"/>
      <c r="E83" s="7" t="str">
        <f>IF(OUT!E15="", "", OUT!E15)</f>
        <v>72 TRAY</v>
      </c>
      <c r="F83" s="26" t="str">
        <f>IF(OUT!AE15="NEW", "✷", "")</f>
        <v/>
      </c>
      <c r="G83" s="10" t="str">
        <f>IF(OUT!B15="", "", OUT!B15)</f>
        <v>FOLIAGE CALATHEA ROSEOPICTA ROSE PAINTED</v>
      </c>
      <c r="H83" s="21">
        <f>IF(AND($K$3=1,$K$4="N"),P83,IF(AND($K$3=2,$K$4="N"),R83,IF(AND($K$3=3,$K$4="N"),T83,IF(AND($K$3=1,$K$4="Y"),V83,IF(AND($K$3=2,$K$4="Y"),X83,IF(AND($K$3=3,$K$4="Y"),Z83,"FALSE"))))))</f>
        <v>1.1870000000000001</v>
      </c>
      <c r="I83" s="22">
        <f>IF(AND($K$3=1,$K$4="N"),Q83,IF(AND($K$3=2,$K$4="N"),S83,IF(AND($K$3=3,$K$4="N"),U83,IF(AND($K$3=1,$K$4="Y"),W83,IF(AND($K$3=2,$K$4="Y"),Y83,IF(AND($K$3=3,$K$4="Y"),AA83,"FALSE"))))))</f>
        <v>85.46</v>
      </c>
      <c r="J83" s="7" t="str">
        <f>IF(OUT!F15="", "", OUT!F15)</f>
        <v/>
      </c>
      <c r="K83" s="7">
        <f>IF(OUT!P15="", "", OUT!P15)</f>
        <v>72</v>
      </c>
      <c r="L83" s="7" t="str">
        <f>IF(OUT!AE15="", "", OUT!AE15)</f>
        <v/>
      </c>
      <c r="M83" s="7" t="str">
        <f>IF(OUT!AG15="", "", OUT!AG15)</f>
        <v/>
      </c>
      <c r="N83" s="7" t="str">
        <f>IF(OUT!AQ15="", "", OUT!AQ15)</f>
        <v/>
      </c>
      <c r="O83" s="7" t="str">
        <f>IF(OUT!BM15="", "", OUT!BM15)</f>
        <v>T4</v>
      </c>
      <c r="P83" s="8">
        <f>IF(OUT!N15="", "", OUT!N15)</f>
        <v>1.1870000000000001</v>
      </c>
      <c r="Q83" s="9">
        <f>IF(OUT!O15="", "", OUT!O15)</f>
        <v>85.46</v>
      </c>
      <c r="R83" s="8" t="str">
        <f>IF(PPG!H15="", "", PPG!H15)</f>
        <v/>
      </c>
      <c r="S83" s="9" t="str">
        <f>IF(PPG!I15="", "", PPG!I15)</f>
        <v/>
      </c>
      <c r="T83" s="8" t="str">
        <f>IF(PPG!J15="", "", PPG!J15)</f>
        <v/>
      </c>
      <c r="U83" s="9" t="str">
        <f>IF(PPG!K15="", "", PPG!K15)</f>
        <v/>
      </c>
      <c r="V83" s="8" t="str">
        <f>IF(PPG!Q15="", "", PPG!Q15)</f>
        <v/>
      </c>
      <c r="W83" s="9" t="str">
        <f>IF(PPG!R15="", "", PPG!R15)</f>
        <v/>
      </c>
      <c r="X83" s="8" t="str">
        <f>IF(PPG!S15="", "", PPG!S15)</f>
        <v/>
      </c>
      <c r="Y83" s="9" t="str">
        <f>IF(PPG!T15="", "", PPG!T15)</f>
        <v/>
      </c>
      <c r="Z83" s="8" t="str">
        <f>IF(PPG!U15="", "", PPG!U15)</f>
        <v/>
      </c>
      <c r="AA83" s="9" t="str">
        <f>IF(PPG!V15="", "", PPG!V15)</f>
        <v/>
      </c>
      <c r="AB83" s="35" t="str">
        <f>IF(D83&lt;&gt;"",D83*I83, "0.00")</f>
        <v>0.00</v>
      </c>
    </row>
    <row r="84" spans="1:28">
      <c r="A84" s="7">
        <f>IF(OUT!C17="", "", OUT!C17)</f>
        <v>745</v>
      </c>
      <c r="B84" s="20">
        <f>IF(OUT!A17="", "", OUT!A17)</f>
        <v>42843</v>
      </c>
      <c r="C84" s="7" t="str">
        <f>IF(OUT!D17="", "", OUT!D17)</f>
        <v>O</v>
      </c>
      <c r="D84" s="29"/>
      <c r="E84" s="7" t="str">
        <f>IF(OUT!E17="", "", OUT!E17)</f>
        <v>72 TRAY</v>
      </c>
      <c r="F84" s="26" t="str">
        <f>IF(OUT!AE17="NEW", "✷", "")</f>
        <v/>
      </c>
      <c r="G84" s="10" t="str">
        <f>IF(OUT!B17="", "", OUT!B17)</f>
        <v>FOLIAGE CALATHEA ROSEOPICTA ROSY</v>
      </c>
      <c r="H84" s="21">
        <f>IF(AND($K$3=1,$K$4="N"),P84,IF(AND($K$3=2,$K$4="N"),R84,IF(AND($K$3=3,$K$4="N"),T84,IF(AND($K$3=1,$K$4="Y"),V84,IF(AND($K$3=2,$K$4="Y"),X84,IF(AND($K$3=3,$K$4="Y"),Z84,"FALSE"))))))</f>
        <v>1.25</v>
      </c>
      <c r="I84" s="22">
        <f>IF(AND($K$3=1,$K$4="N"),Q84,IF(AND($K$3=2,$K$4="N"),S84,IF(AND($K$3=3,$K$4="N"),U84,IF(AND($K$3=1,$K$4="Y"),W84,IF(AND($K$3=2,$K$4="Y"),Y84,IF(AND($K$3=3,$K$4="Y"),AA84,"FALSE"))))))</f>
        <v>90</v>
      </c>
      <c r="J84" s="7" t="str">
        <f>IF(OUT!F17="", "", OUT!F17)</f>
        <v/>
      </c>
      <c r="K84" s="7">
        <f>IF(OUT!P17="", "", OUT!P17)</f>
        <v>72</v>
      </c>
      <c r="L84" s="7" t="str">
        <f>IF(OUT!AE17="", "", OUT!AE17)</f>
        <v/>
      </c>
      <c r="M84" s="7" t="str">
        <f>IF(OUT!AG17="", "", OUT!AG17)</f>
        <v/>
      </c>
      <c r="N84" s="7" t="str">
        <f>IF(OUT!AQ17="", "", OUT!AQ17)</f>
        <v/>
      </c>
      <c r="O84" s="7" t="str">
        <f>IF(OUT!BM17="", "", OUT!BM17)</f>
        <v>T4</v>
      </c>
      <c r="P84" s="8">
        <f>IF(OUT!N17="", "", OUT!N17)</f>
        <v>1.25</v>
      </c>
      <c r="Q84" s="9">
        <f>IF(OUT!O17="", "", OUT!O17)</f>
        <v>90</v>
      </c>
      <c r="R84" s="8" t="str">
        <f>IF(PPG!H17="", "", PPG!H17)</f>
        <v/>
      </c>
      <c r="S84" s="9" t="str">
        <f>IF(PPG!I17="", "", PPG!I17)</f>
        <v/>
      </c>
      <c r="T84" s="8" t="str">
        <f>IF(PPG!J17="", "", PPG!J17)</f>
        <v/>
      </c>
      <c r="U84" s="9" t="str">
        <f>IF(PPG!K17="", "", PPG!K17)</f>
        <v/>
      </c>
      <c r="V84" s="8" t="str">
        <f>IF(PPG!Q17="", "", PPG!Q17)</f>
        <v/>
      </c>
      <c r="W84" s="9" t="str">
        <f>IF(PPG!R17="", "", PPG!R17)</f>
        <v/>
      </c>
      <c r="X84" s="8" t="str">
        <f>IF(PPG!S17="", "", PPG!S17)</f>
        <v/>
      </c>
      <c r="Y84" s="9" t="str">
        <f>IF(PPG!T17="", "", PPG!T17)</f>
        <v/>
      </c>
      <c r="Z84" s="8" t="str">
        <f>IF(PPG!U17="", "", PPG!U17)</f>
        <v/>
      </c>
      <c r="AA84" s="9" t="str">
        <f>IF(PPG!V17="", "", PPG!V17)</f>
        <v/>
      </c>
      <c r="AB84" s="35" t="str">
        <f>IF(D84&lt;&gt;"",D84*I84, "0.00")</f>
        <v>0.00</v>
      </c>
    </row>
    <row r="85" spans="1:28">
      <c r="A85" s="7">
        <f>IF(OUT!C91="", "", OUT!C91)</f>
        <v>745</v>
      </c>
      <c r="B85" s="20">
        <f>IF(OUT!A91="", "", OUT!A91)</f>
        <v>95694</v>
      </c>
      <c r="C85" s="7" t="str">
        <f>IF(OUT!D91="", "", OUT!D91)</f>
        <v>O</v>
      </c>
      <c r="D85" s="29"/>
      <c r="E85" s="7" t="str">
        <f>IF(OUT!E91="", "", OUT!E91)</f>
        <v>72 TRAY</v>
      </c>
      <c r="F85" s="26" t="str">
        <f>IF(OUT!AE91="NEW", "✷", "")</f>
        <v>✷</v>
      </c>
      <c r="G85" s="10" t="str">
        <f>IF(OUT!B91="", "", OUT!B91)</f>
        <v>FOLIAGE CALATHEA WARSCEWICZII TIGRINA</v>
      </c>
      <c r="H85" s="21">
        <f>IF(AND($K$3=1,$K$4="N"),P85,IF(AND($K$3=2,$K$4="N"),R85,IF(AND($K$3=3,$K$4="N"),T85,IF(AND($K$3=1,$K$4="Y"),V85,IF(AND($K$3=2,$K$4="Y"),X85,IF(AND($K$3=3,$K$4="Y"),Z85,"FALSE"))))))</f>
        <v>1.2250000000000001</v>
      </c>
      <c r="I85" s="22">
        <f>IF(AND($K$3=1,$K$4="N"),Q85,IF(AND($K$3=2,$K$4="N"),S85,IF(AND($K$3=3,$K$4="N"),U85,IF(AND($K$3=1,$K$4="Y"),W85,IF(AND($K$3=2,$K$4="Y"),Y85,IF(AND($K$3=3,$K$4="Y"),AA85,"FALSE"))))))</f>
        <v>88.2</v>
      </c>
      <c r="J85" s="7" t="str">
        <f>IF(OUT!F91="", "", OUT!F91)</f>
        <v/>
      </c>
      <c r="K85" s="7">
        <f>IF(OUT!P91="", "", OUT!P91)</f>
        <v>72</v>
      </c>
      <c r="L85" s="7" t="str">
        <f>IF(OUT!AE91="", "", OUT!AE91)</f>
        <v>NEW</v>
      </c>
      <c r="M85" s="7" t="str">
        <f>IF(OUT!AG91="", "", OUT!AG91)</f>
        <v/>
      </c>
      <c r="N85" s="7" t="str">
        <f>IF(OUT!AQ91="", "", OUT!AQ91)</f>
        <v/>
      </c>
      <c r="O85" s="7" t="str">
        <f>IF(OUT!BM91="", "", OUT!BM91)</f>
        <v>T4</v>
      </c>
      <c r="P85" s="8">
        <f>IF(OUT!N91="", "", OUT!N91)</f>
        <v>1.2250000000000001</v>
      </c>
      <c r="Q85" s="9">
        <f>IF(OUT!O91="", "", OUT!O91)</f>
        <v>88.2</v>
      </c>
      <c r="R85" s="8" t="str">
        <f>IF(PPG!H91="", "", PPG!H91)</f>
        <v/>
      </c>
      <c r="S85" s="9" t="str">
        <f>IF(PPG!I91="", "", PPG!I91)</f>
        <v/>
      </c>
      <c r="T85" s="8" t="str">
        <f>IF(PPG!J91="", "", PPG!J91)</f>
        <v/>
      </c>
      <c r="U85" s="9" t="str">
        <f>IF(PPG!K91="", "", PPG!K91)</f>
        <v/>
      </c>
      <c r="V85" s="8" t="str">
        <f>IF(PPG!Q91="", "", PPG!Q91)</f>
        <v/>
      </c>
      <c r="W85" s="9" t="str">
        <f>IF(PPG!R91="", "", PPG!R91)</f>
        <v/>
      </c>
      <c r="X85" s="8" t="str">
        <f>IF(PPG!S91="", "", PPG!S91)</f>
        <v/>
      </c>
      <c r="Y85" s="9" t="str">
        <f>IF(PPG!T91="", "", PPG!T91)</f>
        <v/>
      </c>
      <c r="Z85" s="8" t="str">
        <f>IF(PPG!U91="", "", PPG!U91)</f>
        <v/>
      </c>
      <c r="AA85" s="9" t="str">
        <f>IF(PPG!V91="", "", PPG!V91)</f>
        <v/>
      </c>
      <c r="AB85" s="35" t="str">
        <f>IF(D85&lt;&gt;"",D85*I85, "0.00")</f>
        <v>0.00</v>
      </c>
    </row>
    <row r="86" spans="1:28">
      <c r="A86" s="7">
        <f>IF(OUT!C18="", "", OUT!C18)</f>
        <v>745</v>
      </c>
      <c r="B86" s="20">
        <f>IF(OUT!A18="", "", OUT!A18)</f>
        <v>42844</v>
      </c>
      <c r="C86" s="7" t="str">
        <f>IF(OUT!D18="", "", OUT!D18)</f>
        <v>O</v>
      </c>
      <c r="D86" s="29"/>
      <c r="E86" s="7" t="str">
        <f>IF(OUT!E18="", "", OUT!E18)</f>
        <v>72 TRAY</v>
      </c>
      <c r="F86" s="26" t="str">
        <f>IF(OUT!AE18="NEW", "✷", "")</f>
        <v/>
      </c>
      <c r="G86" s="10" t="str">
        <f>IF(OUT!B18="", "", OUT!B18)</f>
        <v>FOLIAGE CALATHEA ZEBRINA</v>
      </c>
      <c r="H86" s="21">
        <f>IF(AND($K$3=1,$K$4="N"),P86,IF(AND($K$3=2,$K$4="N"),R86,IF(AND($K$3=3,$K$4="N"),T86,IF(AND($K$3=1,$K$4="Y"),V86,IF(AND($K$3=2,$K$4="Y"),X86,IF(AND($K$3=3,$K$4="Y"),Z86,"FALSE"))))))</f>
        <v>1.25</v>
      </c>
      <c r="I86" s="22">
        <f>IF(AND($K$3=1,$K$4="N"),Q86,IF(AND($K$3=2,$K$4="N"),S86,IF(AND($K$3=3,$K$4="N"),U86,IF(AND($K$3=1,$K$4="Y"),W86,IF(AND($K$3=2,$K$4="Y"),Y86,IF(AND($K$3=3,$K$4="Y"),AA86,"FALSE"))))))</f>
        <v>90</v>
      </c>
      <c r="J86" s="7" t="str">
        <f>IF(OUT!F18="", "", OUT!F18)</f>
        <v/>
      </c>
      <c r="K86" s="7">
        <f>IF(OUT!P18="", "", OUT!P18)</f>
        <v>72</v>
      </c>
      <c r="L86" s="7" t="str">
        <f>IF(OUT!AE18="", "", OUT!AE18)</f>
        <v/>
      </c>
      <c r="M86" s="7" t="str">
        <f>IF(OUT!AG18="", "", OUT!AG18)</f>
        <v/>
      </c>
      <c r="N86" s="7" t="str">
        <f>IF(OUT!AQ18="", "", OUT!AQ18)</f>
        <v/>
      </c>
      <c r="O86" s="7" t="str">
        <f>IF(OUT!BM18="", "", OUT!BM18)</f>
        <v>T4</v>
      </c>
      <c r="P86" s="8">
        <f>IF(OUT!N18="", "", OUT!N18)</f>
        <v>1.25</v>
      </c>
      <c r="Q86" s="9">
        <f>IF(OUT!O18="", "", OUT!O18)</f>
        <v>90</v>
      </c>
      <c r="R86" s="8" t="str">
        <f>IF(PPG!H18="", "", PPG!H18)</f>
        <v/>
      </c>
      <c r="S86" s="9" t="str">
        <f>IF(PPG!I18="", "", PPG!I18)</f>
        <v/>
      </c>
      <c r="T86" s="8" t="str">
        <f>IF(PPG!J18="", "", PPG!J18)</f>
        <v/>
      </c>
      <c r="U86" s="9" t="str">
        <f>IF(PPG!K18="", "", PPG!K18)</f>
        <v/>
      </c>
      <c r="V86" s="8" t="str">
        <f>IF(PPG!Q18="", "", PPG!Q18)</f>
        <v/>
      </c>
      <c r="W86" s="9" t="str">
        <f>IF(PPG!R18="", "", PPG!R18)</f>
        <v/>
      </c>
      <c r="X86" s="8" t="str">
        <f>IF(PPG!S18="", "", PPG!S18)</f>
        <v/>
      </c>
      <c r="Y86" s="9" t="str">
        <f>IF(PPG!T18="", "", PPG!T18)</f>
        <v/>
      </c>
      <c r="Z86" s="8" t="str">
        <f>IF(PPG!U18="", "", PPG!U18)</f>
        <v/>
      </c>
      <c r="AA86" s="9" t="str">
        <f>IF(PPG!V18="", "", PPG!V18)</f>
        <v/>
      </c>
      <c r="AB86" s="35" t="str">
        <f>IF(D86&lt;&gt;"",D86*I86, "0.00")</f>
        <v>0.00</v>
      </c>
    </row>
    <row r="87" spans="1:28">
      <c r="A87" s="7">
        <f>IF(OUT!C82="", "", OUT!C82)</f>
        <v>745</v>
      </c>
      <c r="B87" s="20">
        <f>IF(OUT!A82="", "", OUT!A82)</f>
        <v>92683</v>
      </c>
      <c r="C87" s="7" t="str">
        <f>IF(OUT!D82="", "", OUT!D82)</f>
        <v>O</v>
      </c>
      <c r="D87" s="29"/>
      <c r="E87" s="7" t="str">
        <f>IF(OUT!E82="", "", OUT!E82)</f>
        <v>72 TRAY</v>
      </c>
      <c r="F87" s="26" t="str">
        <f>IF(OUT!AE82="NEW", "✷", "")</f>
        <v/>
      </c>
      <c r="G87" s="10" t="str">
        <f>IF(OUT!B82="", "", OUT!B82)</f>
        <v>FOLIAGE GOELDII (Thaumatophyllum spruceanum)</v>
      </c>
      <c r="H87" s="21">
        <f>IF(AND($K$3=1,$K$4="N"),P87,IF(AND($K$3=2,$K$4="N"),R87,IF(AND($K$3=3,$K$4="N"),T87,IF(AND($K$3=1,$K$4="Y"),V87,IF(AND($K$3=2,$K$4="Y"),X87,IF(AND($K$3=3,$K$4="Y"),Z87,"FALSE"))))))</f>
        <v>1.25</v>
      </c>
      <c r="I87" s="22">
        <f>IF(AND($K$3=1,$K$4="N"),Q87,IF(AND($K$3=2,$K$4="N"),S87,IF(AND($K$3=3,$K$4="N"),U87,IF(AND($K$3=1,$K$4="Y"),W87,IF(AND($K$3=2,$K$4="Y"),Y87,IF(AND($K$3=3,$K$4="Y"),AA87,"FALSE"))))))</f>
        <v>90</v>
      </c>
      <c r="J87" s="7" t="str">
        <f>IF(OUT!F82="", "", OUT!F82)</f>
        <v/>
      </c>
      <c r="K87" s="7">
        <f>IF(OUT!P82="", "", OUT!P82)</f>
        <v>72</v>
      </c>
      <c r="L87" s="7" t="str">
        <f>IF(OUT!AE82="", "", OUT!AE82)</f>
        <v/>
      </c>
      <c r="M87" s="7" t="str">
        <f>IF(OUT!AG82="", "", OUT!AG82)</f>
        <v/>
      </c>
      <c r="N87" s="7" t="str">
        <f>IF(OUT!AQ82="", "", OUT!AQ82)</f>
        <v/>
      </c>
      <c r="O87" s="7" t="str">
        <f>IF(OUT!BM82="", "", OUT!BM82)</f>
        <v>T4</v>
      </c>
      <c r="P87" s="8">
        <f>IF(OUT!N82="", "", OUT!N82)</f>
        <v>1.25</v>
      </c>
      <c r="Q87" s="9">
        <f>IF(OUT!O82="", "", OUT!O82)</f>
        <v>90</v>
      </c>
      <c r="R87" s="8" t="str">
        <f>IF(PPG!H82="", "", PPG!H82)</f>
        <v/>
      </c>
      <c r="S87" s="9" t="str">
        <f>IF(PPG!I82="", "", PPG!I82)</f>
        <v/>
      </c>
      <c r="T87" s="8" t="str">
        <f>IF(PPG!J82="", "", PPG!J82)</f>
        <v/>
      </c>
      <c r="U87" s="9" t="str">
        <f>IF(PPG!K82="", "", PPG!K82)</f>
        <v/>
      </c>
      <c r="V87" s="8" t="str">
        <f>IF(PPG!Q82="", "", PPG!Q82)</f>
        <v/>
      </c>
      <c r="W87" s="9" t="str">
        <f>IF(PPG!R82="", "", PPG!R82)</f>
        <v/>
      </c>
      <c r="X87" s="8" t="str">
        <f>IF(PPG!S82="", "", PPG!S82)</f>
        <v/>
      </c>
      <c r="Y87" s="9" t="str">
        <f>IF(PPG!T82="", "", PPG!T82)</f>
        <v/>
      </c>
      <c r="Z87" s="8" t="str">
        <f>IF(PPG!U82="", "", PPG!U82)</f>
        <v/>
      </c>
      <c r="AA87" s="9" t="str">
        <f>IF(PPG!V82="", "", PPG!V82)</f>
        <v/>
      </c>
      <c r="AB87" s="35" t="str">
        <f>IF(D87&lt;&gt;"",D87*I87, "0.00")</f>
        <v>0.00</v>
      </c>
    </row>
    <row r="88" spans="1:28">
      <c r="A88" s="7">
        <f>IF(OUT!C85="", "", OUT!C85)</f>
        <v>745</v>
      </c>
      <c r="B88" s="20">
        <f>IF(OUT!A85="", "", OUT!A85)</f>
        <v>93626</v>
      </c>
      <c r="C88" s="7" t="str">
        <f>IF(OUT!D85="", "", OUT!D85)</f>
        <v>O</v>
      </c>
      <c r="D88" s="29"/>
      <c r="E88" s="7" t="str">
        <f>IF(OUT!E85="", "", OUT!E85)</f>
        <v>72 TRAY</v>
      </c>
      <c r="F88" s="26" t="str">
        <f>IF(OUT!AE85="NEW", "✷", "")</f>
        <v>✷</v>
      </c>
      <c r="G88" s="10" t="str">
        <f>IF(OUT!B85="", "", OUT!B85)</f>
        <v>FOLIAGE LUDISIA BLACK JEWEL ORCHID</v>
      </c>
      <c r="H88" s="21">
        <f>IF(AND($K$3=1,$K$4="N"),P88,IF(AND($K$3=2,$K$4="N"),R88,IF(AND($K$3=3,$K$4="N"),T88,IF(AND($K$3=1,$K$4="Y"),V88,IF(AND($K$3=2,$K$4="Y"),X88,IF(AND($K$3=3,$K$4="Y"),Z88,"FALSE"))))))</f>
        <v>3.8140000000000001</v>
      </c>
      <c r="I88" s="22">
        <f>IF(AND($K$3=1,$K$4="N"),Q88,IF(AND($K$3=2,$K$4="N"),S88,IF(AND($K$3=3,$K$4="N"),U88,IF(AND($K$3=1,$K$4="Y"),W88,IF(AND($K$3=2,$K$4="Y"),Y88,IF(AND($K$3=3,$K$4="Y"),AA88,"FALSE"))))))</f>
        <v>274.60000000000002</v>
      </c>
      <c r="J88" s="7" t="str">
        <f>IF(OUT!F85="", "", OUT!F85)</f>
        <v/>
      </c>
      <c r="K88" s="7">
        <f>IF(OUT!P85="", "", OUT!P85)</f>
        <v>72</v>
      </c>
      <c r="L88" s="7" t="str">
        <f>IF(OUT!AE85="", "", OUT!AE85)</f>
        <v>NEW</v>
      </c>
      <c r="M88" s="7" t="str">
        <f>IF(OUT!AG85="", "", OUT!AG85)</f>
        <v/>
      </c>
      <c r="N88" s="7" t="str">
        <f>IF(OUT!AQ85="", "", OUT!AQ85)</f>
        <v/>
      </c>
      <c r="O88" s="7" t="str">
        <f>IF(OUT!BM85="", "", OUT!BM85)</f>
        <v>T4</v>
      </c>
      <c r="P88" s="8">
        <f>IF(OUT!N85="", "", OUT!N85)</f>
        <v>3.8140000000000001</v>
      </c>
      <c r="Q88" s="9">
        <f>IF(OUT!O85="", "", OUT!O85)</f>
        <v>274.60000000000002</v>
      </c>
      <c r="R88" s="8" t="str">
        <f>IF(PPG!H85="", "", PPG!H85)</f>
        <v/>
      </c>
      <c r="S88" s="9" t="str">
        <f>IF(PPG!I85="", "", PPG!I85)</f>
        <v/>
      </c>
      <c r="T88" s="8" t="str">
        <f>IF(PPG!J85="", "", PPG!J85)</f>
        <v/>
      </c>
      <c r="U88" s="9" t="str">
        <f>IF(PPG!K85="", "", PPG!K85)</f>
        <v/>
      </c>
      <c r="V88" s="8" t="str">
        <f>IF(PPG!Q85="", "", PPG!Q85)</f>
        <v/>
      </c>
      <c r="W88" s="9" t="str">
        <f>IF(PPG!R85="", "", PPG!R85)</f>
        <v/>
      </c>
      <c r="X88" s="8" t="str">
        <f>IF(PPG!S85="", "", PPG!S85)</f>
        <v/>
      </c>
      <c r="Y88" s="9" t="str">
        <f>IF(PPG!T85="", "", PPG!T85)</f>
        <v/>
      </c>
      <c r="Z88" s="8" t="str">
        <f>IF(PPG!U85="", "", PPG!U85)</f>
        <v/>
      </c>
      <c r="AA88" s="9" t="str">
        <f>IF(PPG!V85="", "", PPG!V85)</f>
        <v/>
      </c>
      <c r="AB88" s="35" t="str">
        <f>IF(D88&lt;&gt;"",D88*I88, "0.00")</f>
        <v>0.00</v>
      </c>
    </row>
    <row r="89" spans="1:28">
      <c r="A89" s="7">
        <f>IF(OUT!C20="", "", OUT!C20)</f>
        <v>745</v>
      </c>
      <c r="B89" s="20">
        <f>IF(OUT!A20="", "", OUT!A20)</f>
        <v>42846</v>
      </c>
      <c r="C89" s="7" t="str">
        <f>IF(OUT!D20="", "", OUT!D20)</f>
        <v>O</v>
      </c>
      <c r="D89" s="29"/>
      <c r="E89" s="7" t="str">
        <f>IF(OUT!E20="", "", OUT!E20)</f>
        <v>72 TRAY</v>
      </c>
      <c r="F89" s="26" t="str">
        <f>IF(OUT!AE20="NEW", "✷", "")</f>
        <v/>
      </c>
      <c r="G89" s="10" t="str">
        <f>IF(OUT!B20="", "", OUT!B20)</f>
        <v>FOLIAGE LUDISIA DISCOLOR JEWEL ORCHID</v>
      </c>
      <c r="H89" s="21">
        <f>IF(AND($K$3=1,$K$4="N"),P89,IF(AND($K$3=2,$K$4="N"),R89,IF(AND($K$3=3,$K$4="N"),T89,IF(AND($K$3=1,$K$4="Y"),V89,IF(AND($K$3=2,$K$4="Y"),X89,IF(AND($K$3=3,$K$4="Y"),Z89,"FALSE"))))))</f>
        <v>3.8140000000000001</v>
      </c>
      <c r="I89" s="22">
        <f>IF(AND($K$3=1,$K$4="N"),Q89,IF(AND($K$3=2,$K$4="N"),S89,IF(AND($K$3=3,$K$4="N"),U89,IF(AND($K$3=1,$K$4="Y"),W89,IF(AND($K$3=2,$K$4="Y"),Y89,IF(AND($K$3=3,$K$4="Y"),AA89,"FALSE"))))))</f>
        <v>274.60000000000002</v>
      </c>
      <c r="J89" s="7" t="str">
        <f>IF(OUT!F20="", "", OUT!F20)</f>
        <v/>
      </c>
      <c r="K89" s="7">
        <f>IF(OUT!P20="", "", OUT!P20)</f>
        <v>72</v>
      </c>
      <c r="L89" s="7" t="str">
        <f>IF(OUT!AE20="", "", OUT!AE20)</f>
        <v/>
      </c>
      <c r="M89" s="7" t="str">
        <f>IF(OUT!AG20="", "", OUT!AG20)</f>
        <v/>
      </c>
      <c r="N89" s="7" t="str">
        <f>IF(OUT!AQ20="", "", OUT!AQ20)</f>
        <v/>
      </c>
      <c r="O89" s="7" t="str">
        <f>IF(OUT!BM20="", "", OUT!BM20)</f>
        <v>T4</v>
      </c>
      <c r="P89" s="8">
        <f>IF(OUT!N20="", "", OUT!N20)</f>
        <v>3.8140000000000001</v>
      </c>
      <c r="Q89" s="9">
        <f>IF(OUT!O20="", "", OUT!O20)</f>
        <v>274.60000000000002</v>
      </c>
      <c r="R89" s="8" t="str">
        <f>IF(PPG!H20="", "", PPG!H20)</f>
        <v/>
      </c>
      <c r="S89" s="9" t="str">
        <f>IF(PPG!I20="", "", PPG!I20)</f>
        <v/>
      </c>
      <c r="T89" s="8" t="str">
        <f>IF(PPG!J20="", "", PPG!J20)</f>
        <v/>
      </c>
      <c r="U89" s="9" t="str">
        <f>IF(PPG!K20="", "", PPG!K20)</f>
        <v/>
      </c>
      <c r="V89" s="8" t="str">
        <f>IF(PPG!Q20="", "", PPG!Q20)</f>
        <v/>
      </c>
      <c r="W89" s="9" t="str">
        <f>IF(PPG!R20="", "", PPG!R20)</f>
        <v/>
      </c>
      <c r="X89" s="8" t="str">
        <f>IF(PPG!S20="", "", PPG!S20)</f>
        <v/>
      </c>
      <c r="Y89" s="9" t="str">
        <f>IF(PPG!T20="", "", PPG!T20)</f>
        <v/>
      </c>
      <c r="Z89" s="8" t="str">
        <f>IF(PPG!U20="", "", PPG!U20)</f>
        <v/>
      </c>
      <c r="AA89" s="9" t="str">
        <f>IF(PPG!V20="", "", PPG!V20)</f>
        <v/>
      </c>
      <c r="AB89" s="35" t="str">
        <f>IF(D89&lt;&gt;"",D89*I89, "0.00")</f>
        <v>0.00</v>
      </c>
    </row>
    <row r="90" spans="1:28">
      <c r="A90" s="7">
        <f>IF(OUT!C78="", "", OUT!C78)</f>
        <v>745</v>
      </c>
      <c r="B90" s="20">
        <f>IF(OUT!A78="", "", OUT!A78)</f>
        <v>92679</v>
      </c>
      <c r="C90" s="7" t="str">
        <f>IF(OUT!D78="", "", OUT!D78)</f>
        <v>O</v>
      </c>
      <c r="D90" s="29"/>
      <c r="E90" s="7" t="str">
        <f>IF(OUT!E78="", "", OUT!E78)</f>
        <v>72 TRAY</v>
      </c>
      <c r="F90" s="26" t="str">
        <f>IF(OUT!AE78="NEW", "✷", "")</f>
        <v/>
      </c>
      <c r="G90" s="10" t="str">
        <f>IF(OUT!B78="", "", OUT!B78)</f>
        <v>FOLIAGE LUDISIA DISCOLOR JEWEL ORCHID ALBA</v>
      </c>
      <c r="H90" s="21">
        <f>IF(AND($K$3=1,$K$4="N"),P90,IF(AND($K$3=2,$K$4="N"),R90,IF(AND($K$3=3,$K$4="N"),T90,IF(AND($K$3=1,$K$4="Y"),V90,IF(AND($K$3=2,$K$4="Y"),X90,IF(AND($K$3=3,$K$4="Y"),Z90,"FALSE"))))))</f>
        <v>3.8140000000000001</v>
      </c>
      <c r="I90" s="22">
        <f>IF(AND($K$3=1,$K$4="N"),Q90,IF(AND($K$3=2,$K$4="N"),S90,IF(AND($K$3=3,$K$4="N"),U90,IF(AND($K$3=1,$K$4="Y"),W90,IF(AND($K$3=2,$K$4="Y"),Y90,IF(AND($K$3=3,$K$4="Y"),AA90,"FALSE"))))))</f>
        <v>274.60000000000002</v>
      </c>
      <c r="J90" s="7" t="str">
        <f>IF(OUT!F78="", "", OUT!F78)</f>
        <v/>
      </c>
      <c r="K90" s="7">
        <f>IF(OUT!P78="", "", OUT!P78)</f>
        <v>72</v>
      </c>
      <c r="L90" s="7" t="str">
        <f>IF(OUT!AE78="", "", OUT!AE78)</f>
        <v/>
      </c>
      <c r="M90" s="7" t="str">
        <f>IF(OUT!AG78="", "", OUT!AG78)</f>
        <v/>
      </c>
      <c r="N90" s="7" t="str">
        <f>IF(OUT!AQ78="", "", OUT!AQ78)</f>
        <v/>
      </c>
      <c r="O90" s="7" t="str">
        <f>IF(OUT!BM78="", "", OUT!BM78)</f>
        <v>T4</v>
      </c>
      <c r="P90" s="8">
        <f>IF(OUT!N78="", "", OUT!N78)</f>
        <v>3.8140000000000001</v>
      </c>
      <c r="Q90" s="9">
        <f>IF(OUT!O78="", "", OUT!O78)</f>
        <v>274.60000000000002</v>
      </c>
      <c r="R90" s="8" t="str">
        <f>IF(PPG!H78="", "", PPG!H78)</f>
        <v/>
      </c>
      <c r="S90" s="9" t="str">
        <f>IF(PPG!I78="", "", PPG!I78)</f>
        <v/>
      </c>
      <c r="T90" s="8" t="str">
        <f>IF(PPG!J78="", "", PPG!J78)</f>
        <v/>
      </c>
      <c r="U90" s="9" t="str">
        <f>IF(PPG!K78="", "", PPG!K78)</f>
        <v/>
      </c>
      <c r="V90" s="8" t="str">
        <f>IF(PPG!Q78="", "", PPG!Q78)</f>
        <v/>
      </c>
      <c r="W90" s="9" t="str">
        <f>IF(PPG!R78="", "", PPG!R78)</f>
        <v/>
      </c>
      <c r="X90" s="8" t="str">
        <f>IF(PPG!S78="", "", PPG!S78)</f>
        <v/>
      </c>
      <c r="Y90" s="9" t="str">
        <f>IF(PPG!T78="", "", PPG!T78)</f>
        <v/>
      </c>
      <c r="Z90" s="8" t="str">
        <f>IF(PPG!U78="", "", PPG!U78)</f>
        <v/>
      </c>
      <c r="AA90" s="9" t="str">
        <f>IF(PPG!V78="", "", PPG!V78)</f>
        <v/>
      </c>
      <c r="AB90" s="35" t="str">
        <f>IF(D90&lt;&gt;"",D90*I90, "0.00")</f>
        <v>0.00</v>
      </c>
    </row>
    <row r="91" spans="1:28">
      <c r="A91" s="7">
        <f>IF(OUT!C80="", "", OUT!C80)</f>
        <v>745</v>
      </c>
      <c r="B91" s="20">
        <f>IF(OUT!A80="", "", OUT!A80)</f>
        <v>92681</v>
      </c>
      <c r="C91" s="7" t="str">
        <f>IF(OUT!D80="", "", OUT!D80)</f>
        <v>O</v>
      </c>
      <c r="D91" s="29"/>
      <c r="E91" s="7" t="str">
        <f>IF(OUT!E80="", "", OUT!E80)</f>
        <v>72 TRAY</v>
      </c>
      <c r="F91" s="26" t="str">
        <f>IF(OUT!AE80="NEW", "✷", "")</f>
        <v/>
      </c>
      <c r="G91" s="10" t="str">
        <f>IF(OUT!B80="", "", OUT!B80)</f>
        <v>FOLIAGE LUDOCHILUS JEWEL ORCHID SEA TURTLE</v>
      </c>
      <c r="H91" s="21">
        <f>IF(AND($K$3=1,$K$4="N"),P91,IF(AND($K$3=2,$K$4="N"),R91,IF(AND($K$3=3,$K$4="N"),T91,IF(AND($K$3=1,$K$4="Y"),V91,IF(AND($K$3=2,$K$4="Y"),X91,IF(AND($K$3=3,$K$4="Y"),Z91,"FALSE"))))))</f>
        <v>3.8140000000000001</v>
      </c>
      <c r="I91" s="22">
        <f>IF(AND($K$3=1,$K$4="N"),Q91,IF(AND($K$3=2,$K$4="N"),S91,IF(AND($K$3=3,$K$4="N"),U91,IF(AND($K$3=1,$K$4="Y"),W91,IF(AND($K$3=2,$K$4="Y"),Y91,IF(AND($K$3=3,$K$4="Y"),AA91,"FALSE"))))))</f>
        <v>274.60000000000002</v>
      </c>
      <c r="J91" s="7" t="str">
        <f>IF(OUT!F80="", "", OUT!F80)</f>
        <v/>
      </c>
      <c r="K91" s="7">
        <f>IF(OUT!P80="", "", OUT!P80)</f>
        <v>72</v>
      </c>
      <c r="L91" s="7" t="str">
        <f>IF(OUT!AE80="", "", OUT!AE80)</f>
        <v/>
      </c>
      <c r="M91" s="7" t="str">
        <f>IF(OUT!AG80="", "", OUT!AG80)</f>
        <v/>
      </c>
      <c r="N91" s="7" t="str">
        <f>IF(OUT!AQ80="", "", OUT!AQ80)</f>
        <v/>
      </c>
      <c r="O91" s="7" t="str">
        <f>IF(OUT!BM80="", "", OUT!BM80)</f>
        <v>T4</v>
      </c>
      <c r="P91" s="8">
        <f>IF(OUT!N80="", "", OUT!N80)</f>
        <v>3.8140000000000001</v>
      </c>
      <c r="Q91" s="9">
        <f>IF(OUT!O80="", "", OUT!O80)</f>
        <v>274.60000000000002</v>
      </c>
      <c r="R91" s="8" t="str">
        <f>IF(PPG!H80="", "", PPG!H80)</f>
        <v/>
      </c>
      <c r="S91" s="9" t="str">
        <f>IF(PPG!I80="", "", PPG!I80)</f>
        <v/>
      </c>
      <c r="T91" s="8" t="str">
        <f>IF(PPG!J80="", "", PPG!J80)</f>
        <v/>
      </c>
      <c r="U91" s="9" t="str">
        <f>IF(PPG!K80="", "", PPG!K80)</f>
        <v/>
      </c>
      <c r="V91" s="8" t="str">
        <f>IF(PPG!Q80="", "", PPG!Q80)</f>
        <v/>
      </c>
      <c r="W91" s="9" t="str">
        <f>IF(PPG!R80="", "", PPG!R80)</f>
        <v/>
      </c>
      <c r="X91" s="8" t="str">
        <f>IF(PPG!S80="", "", PPG!S80)</f>
        <v/>
      </c>
      <c r="Y91" s="9" t="str">
        <f>IF(PPG!T80="", "", PPG!T80)</f>
        <v/>
      </c>
      <c r="Z91" s="8" t="str">
        <f>IF(PPG!U80="", "", PPG!U80)</f>
        <v/>
      </c>
      <c r="AA91" s="9" t="str">
        <f>IF(PPG!V80="", "", PPG!V80)</f>
        <v/>
      </c>
      <c r="AB91" s="35" t="str">
        <f>IF(D91&lt;&gt;"",D91*I91, "0.00")</f>
        <v>0.00</v>
      </c>
    </row>
    <row r="92" spans="1:28">
      <c r="A92" s="7">
        <f>IF(OUT!C79="", "", OUT!C79)</f>
        <v>745</v>
      </c>
      <c r="B92" s="20">
        <f>IF(OUT!A79="", "", OUT!A79)</f>
        <v>92680</v>
      </c>
      <c r="C92" s="7" t="str">
        <f>IF(OUT!D79="", "", OUT!D79)</f>
        <v>O</v>
      </c>
      <c r="D92" s="29"/>
      <c r="E92" s="7" t="str">
        <f>IF(OUT!E79="", "", OUT!E79)</f>
        <v>72 TRAY</v>
      </c>
      <c r="F92" s="26" t="str">
        <f>IF(OUT!AE79="NEW", "✷", "")</f>
        <v/>
      </c>
      <c r="G92" s="10" t="str">
        <f>IF(OUT!B79="", "", OUT!B79)</f>
        <v>FOLIAGE MACODES PETOLA JEWEL ORCHID GREEN</v>
      </c>
      <c r="H92" s="21">
        <f>IF(AND($K$3=1,$K$4="N"),P92,IF(AND($K$3=2,$K$4="N"),R92,IF(AND($K$3=3,$K$4="N"),T92,IF(AND($K$3=1,$K$4="Y"),V92,IF(AND($K$3=2,$K$4="Y"),X92,IF(AND($K$3=3,$K$4="Y"),Z92,"FALSE"))))))</f>
        <v>3.8140000000000001</v>
      </c>
      <c r="I92" s="22">
        <f>IF(AND($K$3=1,$K$4="N"),Q92,IF(AND($K$3=2,$K$4="N"),S92,IF(AND($K$3=3,$K$4="N"),U92,IF(AND($K$3=1,$K$4="Y"),W92,IF(AND($K$3=2,$K$4="Y"),Y92,IF(AND($K$3=3,$K$4="Y"),AA92,"FALSE"))))))</f>
        <v>274.60000000000002</v>
      </c>
      <c r="J92" s="7" t="str">
        <f>IF(OUT!F79="", "", OUT!F79)</f>
        <v/>
      </c>
      <c r="K92" s="7">
        <f>IF(OUT!P79="", "", OUT!P79)</f>
        <v>72</v>
      </c>
      <c r="L92" s="7" t="str">
        <f>IF(OUT!AE79="", "", OUT!AE79)</f>
        <v/>
      </c>
      <c r="M92" s="7" t="str">
        <f>IF(OUT!AG79="", "", OUT!AG79)</f>
        <v/>
      </c>
      <c r="N92" s="7" t="str">
        <f>IF(OUT!AQ79="", "", OUT!AQ79)</f>
        <v/>
      </c>
      <c r="O92" s="7" t="str">
        <f>IF(OUT!BM79="", "", OUT!BM79)</f>
        <v>T4</v>
      </c>
      <c r="P92" s="8">
        <f>IF(OUT!N79="", "", OUT!N79)</f>
        <v>3.8140000000000001</v>
      </c>
      <c r="Q92" s="9">
        <f>IF(OUT!O79="", "", OUT!O79)</f>
        <v>274.60000000000002</v>
      </c>
      <c r="R92" s="8" t="str">
        <f>IF(PPG!H79="", "", PPG!H79)</f>
        <v/>
      </c>
      <c r="S92" s="9" t="str">
        <f>IF(PPG!I79="", "", PPG!I79)</f>
        <v/>
      </c>
      <c r="T92" s="8" t="str">
        <f>IF(PPG!J79="", "", PPG!J79)</f>
        <v/>
      </c>
      <c r="U92" s="9" t="str">
        <f>IF(PPG!K79="", "", PPG!K79)</f>
        <v/>
      </c>
      <c r="V92" s="8" t="str">
        <f>IF(PPG!Q79="", "", PPG!Q79)</f>
        <v/>
      </c>
      <c r="W92" s="9" t="str">
        <f>IF(PPG!R79="", "", PPG!R79)</f>
        <v/>
      </c>
      <c r="X92" s="8" t="str">
        <f>IF(PPG!S79="", "", PPG!S79)</f>
        <v/>
      </c>
      <c r="Y92" s="9" t="str">
        <f>IF(PPG!T79="", "", PPG!T79)</f>
        <v/>
      </c>
      <c r="Z92" s="8" t="str">
        <f>IF(PPG!U79="", "", PPG!U79)</f>
        <v/>
      </c>
      <c r="AA92" s="9" t="str">
        <f>IF(PPG!V79="", "", PPG!V79)</f>
        <v/>
      </c>
      <c r="AB92" s="35" t="str">
        <f>IF(D92&lt;&gt;"",D92*I92, "0.00")</f>
        <v>0.00</v>
      </c>
    </row>
    <row r="93" spans="1:28">
      <c r="A93" s="7">
        <f>IF(OUT!C26="", "", OUT!C26)</f>
        <v>745</v>
      </c>
      <c r="B93" s="20">
        <f>IF(OUT!A26="", "", OUT!A26)</f>
        <v>42852</v>
      </c>
      <c r="C93" s="7" t="str">
        <f>IF(OUT!D26="", "", OUT!D26)</f>
        <v>O</v>
      </c>
      <c r="D93" s="29"/>
      <c r="E93" s="7" t="str">
        <f>IF(OUT!E26="", "", OUT!E26)</f>
        <v>72 TRAY</v>
      </c>
      <c r="F93" s="26" t="str">
        <f>IF(OUT!AE26="NEW", "✷", "")</f>
        <v/>
      </c>
      <c r="G93" s="10" t="str">
        <f>IF(OUT!B26="", "", OUT!B26)</f>
        <v>FOLIAGE MONSTERA ADANSONII FRIEDRICHSTHALII SWISS CHEESE VINE</v>
      </c>
      <c r="H93" s="21">
        <f>IF(AND($K$3=1,$K$4="N"),P93,IF(AND($K$3=2,$K$4="N"),R93,IF(AND($K$3=3,$K$4="N"),T93,IF(AND($K$3=1,$K$4="Y"),V93,IF(AND($K$3=2,$K$4="Y"),X93,IF(AND($K$3=3,$K$4="Y"),Z93,"FALSE"))))))</f>
        <v>1.123</v>
      </c>
      <c r="I93" s="22">
        <f>IF(AND($K$3=1,$K$4="N"),Q93,IF(AND($K$3=2,$K$4="N"),S93,IF(AND($K$3=3,$K$4="N"),U93,IF(AND($K$3=1,$K$4="Y"),W93,IF(AND($K$3=2,$K$4="Y"),Y93,IF(AND($K$3=3,$K$4="Y"),AA93,"FALSE"))))))</f>
        <v>80.849999999999994</v>
      </c>
      <c r="J93" s="7" t="str">
        <f>IF(OUT!F26="", "", OUT!F26)</f>
        <v/>
      </c>
      <c r="K93" s="7">
        <f>IF(OUT!P26="", "", OUT!P26)</f>
        <v>72</v>
      </c>
      <c r="L93" s="7" t="str">
        <f>IF(OUT!AE26="", "", OUT!AE26)</f>
        <v/>
      </c>
      <c r="M93" s="7" t="str">
        <f>IF(OUT!AG26="", "", OUT!AG26)</f>
        <v/>
      </c>
      <c r="N93" s="7" t="str">
        <f>IF(OUT!AQ26="", "", OUT!AQ26)</f>
        <v/>
      </c>
      <c r="O93" s="7" t="str">
        <f>IF(OUT!BM26="", "", OUT!BM26)</f>
        <v>T4</v>
      </c>
      <c r="P93" s="8">
        <f>IF(OUT!N26="", "", OUT!N26)</f>
        <v>1.123</v>
      </c>
      <c r="Q93" s="9">
        <f>IF(OUT!O26="", "", OUT!O26)</f>
        <v>80.849999999999994</v>
      </c>
      <c r="R93" s="8" t="str">
        <f>IF(PPG!H26="", "", PPG!H26)</f>
        <v/>
      </c>
      <c r="S93" s="9" t="str">
        <f>IF(PPG!I26="", "", PPG!I26)</f>
        <v/>
      </c>
      <c r="T93" s="8" t="str">
        <f>IF(PPG!J26="", "", PPG!J26)</f>
        <v/>
      </c>
      <c r="U93" s="9" t="str">
        <f>IF(PPG!K26="", "", PPG!K26)</f>
        <v/>
      </c>
      <c r="V93" s="8" t="str">
        <f>IF(PPG!Q26="", "", PPG!Q26)</f>
        <v/>
      </c>
      <c r="W93" s="9" t="str">
        <f>IF(PPG!R26="", "", PPG!R26)</f>
        <v/>
      </c>
      <c r="X93" s="8" t="str">
        <f>IF(PPG!S26="", "", PPG!S26)</f>
        <v/>
      </c>
      <c r="Y93" s="9" t="str">
        <f>IF(PPG!T26="", "", PPG!T26)</f>
        <v/>
      </c>
      <c r="Z93" s="8" t="str">
        <f>IF(PPG!U26="", "", PPG!U26)</f>
        <v/>
      </c>
      <c r="AA93" s="9" t="str">
        <f>IF(PPG!V26="", "", PPG!V26)</f>
        <v/>
      </c>
      <c r="AB93" s="35" t="str">
        <f>IF(D93&lt;&gt;"",D93*I93, "0.00")</f>
        <v>0.00</v>
      </c>
    </row>
    <row r="94" spans="1:28">
      <c r="A94" s="7">
        <f>IF(OUT!C73="", "", OUT!C73)</f>
        <v>745</v>
      </c>
      <c r="B94" s="20">
        <f>IF(OUT!A73="", "", OUT!A73)</f>
        <v>91566</v>
      </c>
      <c r="C94" s="7" t="str">
        <f>IF(OUT!D73="", "", OUT!D73)</f>
        <v>O</v>
      </c>
      <c r="D94" s="29"/>
      <c r="E94" s="7" t="str">
        <f>IF(OUT!E73="", "", OUT!E73)</f>
        <v>72 TRAY</v>
      </c>
      <c r="F94" s="26" t="str">
        <f>IF(OUT!AE73="NEW", "✷", "")</f>
        <v/>
      </c>
      <c r="G94" s="10" t="str">
        <f>IF(OUT!B73="", "", OUT!B73)</f>
        <v>FOLIAGE MONSTERA DELICIOSA MONSTERA</v>
      </c>
      <c r="H94" s="21">
        <f>IF(AND($K$3=1,$K$4="N"),P94,IF(AND($K$3=2,$K$4="N"),R94,IF(AND($K$3=3,$K$4="N"),T94,IF(AND($K$3=1,$K$4="Y"),V94,IF(AND($K$3=2,$K$4="Y"),X94,IF(AND($K$3=3,$K$4="Y"),Z94,"FALSE"))))))</f>
        <v>1.0589999999999999</v>
      </c>
      <c r="I94" s="22">
        <f>IF(AND($K$3=1,$K$4="N"),Q94,IF(AND($K$3=2,$K$4="N"),S94,IF(AND($K$3=3,$K$4="N"),U94,IF(AND($K$3=1,$K$4="Y"),W94,IF(AND($K$3=2,$K$4="Y"),Y94,IF(AND($K$3=3,$K$4="Y"),AA94,"FALSE"))))))</f>
        <v>76.239999999999995</v>
      </c>
      <c r="J94" s="7" t="str">
        <f>IF(OUT!F73="", "", OUT!F73)</f>
        <v/>
      </c>
      <c r="K94" s="7">
        <f>IF(OUT!P73="", "", OUT!P73)</f>
        <v>72</v>
      </c>
      <c r="L94" s="7" t="str">
        <f>IF(OUT!AE73="", "", OUT!AE73)</f>
        <v/>
      </c>
      <c r="M94" s="7" t="str">
        <f>IF(OUT!AG73="", "", OUT!AG73)</f>
        <v/>
      </c>
      <c r="N94" s="7" t="str">
        <f>IF(OUT!AQ73="", "", OUT!AQ73)</f>
        <v/>
      </c>
      <c r="O94" s="7" t="str">
        <f>IF(OUT!BM73="", "", OUT!BM73)</f>
        <v>T4</v>
      </c>
      <c r="P94" s="8">
        <f>IF(OUT!N73="", "", OUT!N73)</f>
        <v>1.0589999999999999</v>
      </c>
      <c r="Q94" s="9">
        <f>IF(OUT!O73="", "", OUT!O73)</f>
        <v>76.239999999999995</v>
      </c>
      <c r="R94" s="8" t="str">
        <f>IF(PPG!H73="", "", PPG!H73)</f>
        <v/>
      </c>
      <c r="S94" s="9" t="str">
        <f>IF(PPG!I73="", "", PPG!I73)</f>
        <v/>
      </c>
      <c r="T94" s="8" t="str">
        <f>IF(PPG!J73="", "", PPG!J73)</f>
        <v/>
      </c>
      <c r="U94" s="9" t="str">
        <f>IF(PPG!K73="", "", PPG!K73)</f>
        <v/>
      </c>
      <c r="V94" s="8" t="str">
        <f>IF(PPG!Q73="", "", PPG!Q73)</f>
        <v/>
      </c>
      <c r="W94" s="9" t="str">
        <f>IF(PPG!R73="", "", PPG!R73)</f>
        <v/>
      </c>
      <c r="X94" s="8" t="str">
        <f>IF(PPG!S73="", "", PPG!S73)</f>
        <v/>
      </c>
      <c r="Y94" s="9" t="str">
        <f>IF(PPG!T73="", "", PPG!T73)</f>
        <v/>
      </c>
      <c r="Z94" s="8" t="str">
        <f>IF(PPG!U73="", "", PPG!U73)</f>
        <v/>
      </c>
      <c r="AA94" s="9" t="str">
        <f>IF(PPG!V73="", "", PPG!V73)</f>
        <v/>
      </c>
      <c r="AB94" s="35" t="str">
        <f>IF(D94&lt;&gt;"",D94*I94, "0.00")</f>
        <v>0.00</v>
      </c>
    </row>
    <row r="95" spans="1:28">
      <c r="A95" s="7">
        <f>IF(OUT!C28="", "", OUT!C28)</f>
        <v>745</v>
      </c>
      <c r="B95" s="20">
        <f>IF(OUT!A28="", "", OUT!A28)</f>
        <v>42855</v>
      </c>
      <c r="C95" s="7" t="str">
        <f>IF(OUT!D28="", "", OUT!D28)</f>
        <v>O</v>
      </c>
      <c r="D95" s="29"/>
      <c r="E95" s="7" t="str">
        <f>IF(OUT!E28="", "", OUT!E28)</f>
        <v>72 TRAY</v>
      </c>
      <c r="F95" s="26" t="str">
        <f>IF(OUT!AE28="NEW", "✷", "")</f>
        <v/>
      </c>
      <c r="G95" s="10" t="str">
        <f>IF(OUT!B28="", "", OUT!B28)</f>
        <v>FOLIAGE MONSTERA RHAPHIDOPHORA TETRASPERMA GINNY</v>
      </c>
      <c r="H95" s="21">
        <f>IF(AND($K$3=1,$K$4="N"),P95,IF(AND($K$3=2,$K$4="N"),R95,IF(AND($K$3=3,$K$4="N"),T95,IF(AND($K$3=1,$K$4="Y"),V95,IF(AND($K$3=2,$K$4="Y"),X95,IF(AND($K$3=3,$K$4="Y"),Z95,"FALSE"))))))</f>
        <v>1.123</v>
      </c>
      <c r="I95" s="22">
        <f>IF(AND($K$3=1,$K$4="N"),Q95,IF(AND($K$3=2,$K$4="N"),S95,IF(AND($K$3=3,$K$4="N"),U95,IF(AND($K$3=1,$K$4="Y"),W95,IF(AND($K$3=2,$K$4="Y"),Y95,IF(AND($K$3=3,$K$4="Y"),AA95,"FALSE"))))))</f>
        <v>80.849999999999994</v>
      </c>
      <c r="J95" s="7" t="str">
        <f>IF(OUT!F28="", "", OUT!F28)</f>
        <v/>
      </c>
      <c r="K95" s="7">
        <f>IF(OUT!P28="", "", OUT!P28)</f>
        <v>72</v>
      </c>
      <c r="L95" s="7" t="str">
        <f>IF(OUT!AE28="", "", OUT!AE28)</f>
        <v/>
      </c>
      <c r="M95" s="7" t="str">
        <f>IF(OUT!AG28="", "", OUT!AG28)</f>
        <v/>
      </c>
      <c r="N95" s="7" t="str">
        <f>IF(OUT!AQ28="", "", OUT!AQ28)</f>
        <v/>
      </c>
      <c r="O95" s="7" t="str">
        <f>IF(OUT!BM28="", "", OUT!BM28)</f>
        <v>T4</v>
      </c>
      <c r="P95" s="8">
        <f>IF(OUT!N28="", "", OUT!N28)</f>
        <v>1.123</v>
      </c>
      <c r="Q95" s="9">
        <f>IF(OUT!O28="", "", OUT!O28)</f>
        <v>80.849999999999994</v>
      </c>
      <c r="R95" s="8" t="str">
        <f>IF(PPG!H28="", "", PPG!H28)</f>
        <v/>
      </c>
      <c r="S95" s="9" t="str">
        <f>IF(PPG!I28="", "", PPG!I28)</f>
        <v/>
      </c>
      <c r="T95" s="8" t="str">
        <f>IF(PPG!J28="", "", PPG!J28)</f>
        <v/>
      </c>
      <c r="U95" s="9" t="str">
        <f>IF(PPG!K28="", "", PPG!K28)</f>
        <v/>
      </c>
      <c r="V95" s="8" t="str">
        <f>IF(PPG!Q28="", "", PPG!Q28)</f>
        <v/>
      </c>
      <c r="W95" s="9" t="str">
        <f>IF(PPG!R28="", "", PPG!R28)</f>
        <v/>
      </c>
      <c r="X95" s="8" t="str">
        <f>IF(PPG!S28="", "", PPG!S28)</f>
        <v/>
      </c>
      <c r="Y95" s="9" t="str">
        <f>IF(PPG!T28="", "", PPG!T28)</f>
        <v/>
      </c>
      <c r="Z95" s="8" t="str">
        <f>IF(PPG!U28="", "", PPG!U28)</f>
        <v/>
      </c>
      <c r="AA95" s="9" t="str">
        <f>IF(PPG!V28="", "", PPG!V28)</f>
        <v/>
      </c>
      <c r="AB95" s="35" t="str">
        <f>IF(D95&lt;&gt;"",D95*I95, "0.00")</f>
        <v>0.00</v>
      </c>
    </row>
    <row r="96" spans="1:28">
      <c r="A96" s="7">
        <f>IF(OUT!C81="", "", OUT!C81)</f>
        <v>745</v>
      </c>
      <c r="B96" s="20">
        <f>IF(OUT!A81="", "", OUT!A81)</f>
        <v>92682</v>
      </c>
      <c r="C96" s="7" t="str">
        <f>IF(OUT!D81="", "", OUT!D81)</f>
        <v>O</v>
      </c>
      <c r="D96" s="29"/>
      <c r="E96" s="7" t="str">
        <f>IF(OUT!E81="", "", OUT!E81)</f>
        <v>72 TRAY</v>
      </c>
      <c r="F96" s="26" t="str">
        <f>IF(OUT!AE81="NEW", "✷", "")</f>
        <v/>
      </c>
      <c r="G96" s="10" t="str">
        <f>IF(OUT!B81="", "", OUT!B81)</f>
        <v>FOLIAGE PEPEROMIA VERSCHAFFELTII MINI WATERMELON</v>
      </c>
      <c r="H96" s="21">
        <f>IF(AND($K$3=1,$K$4="N"),P96,IF(AND($K$3=2,$K$4="N"),R96,IF(AND($K$3=3,$K$4="N"),T96,IF(AND($K$3=1,$K$4="Y"),V96,IF(AND($K$3=2,$K$4="Y"),X96,IF(AND($K$3=3,$K$4="Y"),Z96,"FALSE"))))))</f>
        <v>0.93200000000000005</v>
      </c>
      <c r="I96" s="22">
        <f>IF(AND($K$3=1,$K$4="N"),Q96,IF(AND($K$3=2,$K$4="N"),S96,IF(AND($K$3=3,$K$4="N"),U96,IF(AND($K$3=1,$K$4="Y"),W96,IF(AND($K$3=2,$K$4="Y"),Y96,IF(AND($K$3=3,$K$4="Y"),AA96,"FALSE"))))))</f>
        <v>67.099999999999994</v>
      </c>
      <c r="J96" s="7" t="str">
        <f>IF(OUT!F81="", "", OUT!F81)</f>
        <v/>
      </c>
      <c r="K96" s="7">
        <f>IF(OUT!P81="", "", OUT!P81)</f>
        <v>72</v>
      </c>
      <c r="L96" s="7" t="str">
        <f>IF(OUT!AE81="", "", OUT!AE81)</f>
        <v/>
      </c>
      <c r="M96" s="7" t="str">
        <f>IF(OUT!AG81="", "", OUT!AG81)</f>
        <v/>
      </c>
      <c r="N96" s="7" t="str">
        <f>IF(OUT!AQ81="", "", OUT!AQ81)</f>
        <v/>
      </c>
      <c r="O96" s="7" t="str">
        <f>IF(OUT!BM81="", "", OUT!BM81)</f>
        <v>T4</v>
      </c>
      <c r="P96" s="8">
        <f>IF(OUT!N81="", "", OUT!N81)</f>
        <v>0.93200000000000005</v>
      </c>
      <c r="Q96" s="9">
        <f>IF(OUT!O81="", "", OUT!O81)</f>
        <v>67.099999999999994</v>
      </c>
      <c r="R96" s="8" t="str">
        <f>IF(PPG!H81="", "", PPG!H81)</f>
        <v/>
      </c>
      <c r="S96" s="9" t="str">
        <f>IF(PPG!I81="", "", PPG!I81)</f>
        <v/>
      </c>
      <c r="T96" s="8" t="str">
        <f>IF(PPG!J81="", "", PPG!J81)</f>
        <v/>
      </c>
      <c r="U96" s="9" t="str">
        <f>IF(PPG!K81="", "", PPG!K81)</f>
        <v/>
      </c>
      <c r="V96" s="8" t="str">
        <f>IF(PPG!Q81="", "", PPG!Q81)</f>
        <v/>
      </c>
      <c r="W96" s="9" t="str">
        <f>IF(PPG!R81="", "", PPG!R81)</f>
        <v/>
      </c>
      <c r="X96" s="8" t="str">
        <f>IF(PPG!S81="", "", PPG!S81)</f>
        <v/>
      </c>
      <c r="Y96" s="9" t="str">
        <f>IF(PPG!T81="", "", PPG!T81)</f>
        <v/>
      </c>
      <c r="Z96" s="8" t="str">
        <f>IF(PPG!U81="", "", PPG!U81)</f>
        <v/>
      </c>
      <c r="AA96" s="9" t="str">
        <f>IF(PPG!V81="", "", PPG!V81)</f>
        <v/>
      </c>
      <c r="AB96" s="35" t="str">
        <f>IF(D96&lt;&gt;"",D96*I96, "0.00")</f>
        <v>0.00</v>
      </c>
    </row>
    <row r="97" spans="1:28">
      <c r="A97" s="7">
        <f>IF(OUT!C27="", "", OUT!C27)</f>
        <v>745</v>
      </c>
      <c r="B97" s="20">
        <f>IF(OUT!A27="", "", OUT!A27)</f>
        <v>42854</v>
      </c>
      <c r="C97" s="7" t="str">
        <f>IF(OUT!D27="", "", OUT!D27)</f>
        <v>O</v>
      </c>
      <c r="D97" s="29"/>
      <c r="E97" s="7" t="str">
        <f>IF(OUT!E27="", "", OUT!E27)</f>
        <v>72 TRAY</v>
      </c>
      <c r="F97" s="26" t="str">
        <f>IF(OUT!AE27="NEW", "✷", "")</f>
        <v/>
      </c>
      <c r="G97" s="10" t="str">
        <f>IF(OUT!B27="", "", OUT!B27)</f>
        <v>FOLIAGE PHILODENDRON BIRKIN</v>
      </c>
      <c r="H97" s="21">
        <f>IF(AND($K$3=1,$K$4="N"),P97,IF(AND($K$3=2,$K$4="N"),R97,IF(AND($K$3=3,$K$4="N"),T97,IF(AND($K$3=1,$K$4="Y"),V97,IF(AND($K$3=2,$K$4="Y"),X97,IF(AND($K$3=3,$K$4="Y"),Z97,"FALSE"))))))</f>
        <v>1.1870000000000001</v>
      </c>
      <c r="I97" s="22">
        <f>IF(AND($K$3=1,$K$4="N"),Q97,IF(AND($K$3=2,$K$4="N"),S97,IF(AND($K$3=3,$K$4="N"),U97,IF(AND($K$3=1,$K$4="Y"),W97,IF(AND($K$3=2,$K$4="Y"),Y97,IF(AND($K$3=3,$K$4="Y"),AA97,"FALSE"))))))</f>
        <v>85.46</v>
      </c>
      <c r="J97" s="7" t="str">
        <f>IF(OUT!F27="", "", OUT!F27)</f>
        <v/>
      </c>
      <c r="K97" s="7">
        <f>IF(OUT!P27="", "", OUT!P27)</f>
        <v>72</v>
      </c>
      <c r="L97" s="7" t="str">
        <f>IF(OUT!AE27="", "", OUT!AE27)</f>
        <v/>
      </c>
      <c r="M97" s="7" t="str">
        <f>IF(OUT!AG27="", "", OUT!AG27)</f>
        <v/>
      </c>
      <c r="N97" s="7" t="str">
        <f>IF(OUT!AQ27="", "", OUT!AQ27)</f>
        <v/>
      </c>
      <c r="O97" s="7" t="str">
        <f>IF(OUT!BM27="", "", OUT!BM27)</f>
        <v>T4</v>
      </c>
      <c r="P97" s="8">
        <f>IF(OUT!N27="", "", OUT!N27)</f>
        <v>1.1870000000000001</v>
      </c>
      <c r="Q97" s="9">
        <f>IF(OUT!O27="", "", OUT!O27)</f>
        <v>85.46</v>
      </c>
      <c r="R97" s="8" t="str">
        <f>IF(PPG!H27="", "", PPG!H27)</f>
        <v/>
      </c>
      <c r="S97" s="9" t="str">
        <f>IF(PPG!I27="", "", PPG!I27)</f>
        <v/>
      </c>
      <c r="T97" s="8" t="str">
        <f>IF(PPG!J27="", "", PPG!J27)</f>
        <v/>
      </c>
      <c r="U97" s="9" t="str">
        <f>IF(PPG!K27="", "", PPG!K27)</f>
        <v/>
      </c>
      <c r="V97" s="8" t="str">
        <f>IF(PPG!Q27="", "", PPG!Q27)</f>
        <v/>
      </c>
      <c r="W97" s="9" t="str">
        <f>IF(PPG!R27="", "", PPG!R27)</f>
        <v/>
      </c>
      <c r="X97" s="8" t="str">
        <f>IF(PPG!S27="", "", PPG!S27)</f>
        <v/>
      </c>
      <c r="Y97" s="9" t="str">
        <f>IF(PPG!T27="", "", PPG!T27)</f>
        <v/>
      </c>
      <c r="Z97" s="8" t="str">
        <f>IF(PPG!U27="", "", PPG!U27)</f>
        <v/>
      </c>
      <c r="AA97" s="9" t="str">
        <f>IF(PPG!V27="", "", PPG!V27)</f>
        <v/>
      </c>
      <c r="AB97" s="35" t="str">
        <f>IF(D97&lt;&gt;"",D97*I97, "0.00")</f>
        <v>0.00</v>
      </c>
    </row>
    <row r="98" spans="1:28">
      <c r="A98" s="7">
        <f>IF(OUT!C83="", "", OUT!C83)</f>
        <v>745</v>
      </c>
      <c r="B98" s="20">
        <f>IF(OUT!A83="", "", OUT!A83)</f>
        <v>92684</v>
      </c>
      <c r="C98" s="7" t="str">
        <f>IF(OUT!D83="", "", OUT!D83)</f>
        <v>O</v>
      </c>
      <c r="D98" s="29"/>
      <c r="E98" s="7" t="str">
        <f>IF(OUT!E83="", "", OUT!E83)</f>
        <v>72 TRAY</v>
      </c>
      <c r="F98" s="26" t="str">
        <f>IF(OUT!AE83="NEW", "✷", "")</f>
        <v/>
      </c>
      <c r="G98" s="10" t="str">
        <f>IF(OUT!B83="", "", OUT!B83)</f>
        <v>FOLIAGE PHILODENDRON WINTERBOURN XANADU</v>
      </c>
      <c r="H98" s="21">
        <f>IF(AND($K$3=1,$K$4="N"),P98,IF(AND($K$3=2,$K$4="N"),R98,IF(AND($K$3=3,$K$4="N"),T98,IF(AND($K$3=1,$K$4="Y"),V98,IF(AND($K$3=2,$K$4="Y"),X98,IF(AND($K$3=3,$K$4="Y"),Z98,"FALSE"))))))</f>
        <v>0.90600000000000003</v>
      </c>
      <c r="I98" s="22">
        <f>IF(AND($K$3=1,$K$4="N"),Q98,IF(AND($K$3=2,$K$4="N"),S98,IF(AND($K$3=3,$K$4="N"),U98,IF(AND($K$3=1,$K$4="Y"),W98,IF(AND($K$3=2,$K$4="Y"),Y98,IF(AND($K$3=3,$K$4="Y"),AA98,"FALSE"))))))</f>
        <v>65.23</v>
      </c>
      <c r="J98" s="7" t="str">
        <f>IF(OUT!F83="", "", OUT!F83)</f>
        <v/>
      </c>
      <c r="K98" s="7">
        <f>IF(OUT!P83="", "", OUT!P83)</f>
        <v>72</v>
      </c>
      <c r="L98" s="7" t="str">
        <f>IF(OUT!AE83="", "", OUT!AE83)</f>
        <v/>
      </c>
      <c r="M98" s="7" t="str">
        <f>IF(OUT!AG83="", "", OUT!AG83)</f>
        <v/>
      </c>
      <c r="N98" s="7" t="str">
        <f>IF(OUT!AQ83="", "", OUT!AQ83)</f>
        <v/>
      </c>
      <c r="O98" s="7" t="str">
        <f>IF(OUT!BM83="", "", OUT!BM83)</f>
        <v>T4</v>
      </c>
      <c r="P98" s="8">
        <f>IF(OUT!N83="", "", OUT!N83)</f>
        <v>0.90600000000000003</v>
      </c>
      <c r="Q98" s="9">
        <f>IF(OUT!O83="", "", OUT!O83)</f>
        <v>65.23</v>
      </c>
      <c r="R98" s="8" t="str">
        <f>IF(PPG!H83="", "", PPG!H83)</f>
        <v/>
      </c>
      <c r="S98" s="9" t="str">
        <f>IF(PPG!I83="", "", PPG!I83)</f>
        <v/>
      </c>
      <c r="T98" s="8" t="str">
        <f>IF(PPG!J83="", "", PPG!J83)</f>
        <v/>
      </c>
      <c r="U98" s="9" t="str">
        <f>IF(PPG!K83="", "", PPG!K83)</f>
        <v/>
      </c>
      <c r="V98" s="8" t="str">
        <f>IF(PPG!Q83="", "", PPG!Q83)</f>
        <v/>
      </c>
      <c r="W98" s="9" t="str">
        <f>IF(PPG!R83="", "", PPG!R83)</f>
        <v/>
      </c>
      <c r="X98" s="8" t="str">
        <f>IF(PPG!S83="", "", PPG!S83)</f>
        <v/>
      </c>
      <c r="Y98" s="9" t="str">
        <f>IF(PPG!T83="", "", PPG!T83)</f>
        <v/>
      </c>
      <c r="Z98" s="8" t="str">
        <f>IF(PPG!U83="", "", PPG!U83)</f>
        <v/>
      </c>
      <c r="AA98" s="9" t="str">
        <f>IF(PPG!V83="", "", PPG!V83)</f>
        <v/>
      </c>
      <c r="AB98" s="35" t="str">
        <f>IF(D98&lt;&gt;"",D98*I98, "0.00")</f>
        <v>0.00</v>
      </c>
    </row>
    <row r="99" spans="1:28">
      <c r="A99" s="7">
        <f>IF(OUT!C74="", "", OUT!C74)</f>
        <v>745</v>
      </c>
      <c r="B99" s="20">
        <f>IF(OUT!A74="", "", OUT!A74)</f>
        <v>92673</v>
      </c>
      <c r="C99" s="7" t="str">
        <f>IF(OUT!D74="", "", OUT!D74)</f>
        <v>O</v>
      </c>
      <c r="D99" s="29"/>
      <c r="E99" s="7" t="str">
        <f>IF(OUT!E74="", "", OUT!E74)</f>
        <v>72 TRAY</v>
      </c>
      <c r="F99" s="26" t="str">
        <f>IF(OUT!AE74="NEW", "✷", "")</f>
        <v>✷</v>
      </c>
      <c r="G99" s="10" t="str">
        <f>IF(OUT!B74="", "", OUT!B74)</f>
        <v>FOLIAGE RHAPHIDOPHORA DECURSIVA DRAGON TAIL</v>
      </c>
      <c r="H99" s="21">
        <f>IF(AND($K$3=1,$K$4="N"),P99,IF(AND($K$3=2,$K$4="N"),R99,IF(AND($K$3=3,$K$4="N"),T99,IF(AND($K$3=1,$K$4="Y"),V99,IF(AND($K$3=2,$K$4="Y"),X99,IF(AND($K$3=3,$K$4="Y"),Z99,"FALSE"))))))</f>
        <v>1.25</v>
      </c>
      <c r="I99" s="22">
        <f>IF(AND($K$3=1,$K$4="N"),Q99,IF(AND($K$3=2,$K$4="N"),S99,IF(AND($K$3=3,$K$4="N"),U99,IF(AND($K$3=1,$K$4="Y"),W99,IF(AND($K$3=2,$K$4="Y"),Y99,IF(AND($K$3=3,$K$4="Y"),AA99,"FALSE"))))))</f>
        <v>90</v>
      </c>
      <c r="J99" s="7" t="str">
        <f>IF(OUT!F74="", "", OUT!F74)</f>
        <v/>
      </c>
      <c r="K99" s="7">
        <f>IF(OUT!P74="", "", OUT!P74)</f>
        <v>72</v>
      </c>
      <c r="L99" s="7" t="str">
        <f>IF(OUT!AE74="", "", OUT!AE74)</f>
        <v>NEW</v>
      </c>
      <c r="M99" s="7" t="str">
        <f>IF(OUT!AG74="", "", OUT!AG74)</f>
        <v/>
      </c>
      <c r="N99" s="7" t="str">
        <f>IF(OUT!AQ74="", "", OUT!AQ74)</f>
        <v/>
      </c>
      <c r="O99" s="7" t="str">
        <f>IF(OUT!BM74="", "", OUT!BM74)</f>
        <v>T4</v>
      </c>
      <c r="P99" s="8">
        <f>IF(OUT!N74="", "", OUT!N74)</f>
        <v>1.25</v>
      </c>
      <c r="Q99" s="9">
        <f>IF(OUT!O74="", "", OUT!O74)</f>
        <v>90</v>
      </c>
      <c r="R99" s="8" t="str">
        <f>IF(PPG!H74="", "", PPG!H74)</f>
        <v/>
      </c>
      <c r="S99" s="9" t="str">
        <f>IF(PPG!I74="", "", PPG!I74)</f>
        <v/>
      </c>
      <c r="T99" s="8" t="str">
        <f>IF(PPG!J74="", "", PPG!J74)</f>
        <v/>
      </c>
      <c r="U99" s="9" t="str">
        <f>IF(PPG!K74="", "", PPG!K74)</f>
        <v/>
      </c>
      <c r="V99" s="8" t="str">
        <f>IF(PPG!Q74="", "", PPG!Q74)</f>
        <v/>
      </c>
      <c r="W99" s="9" t="str">
        <f>IF(PPG!R74="", "", PPG!R74)</f>
        <v/>
      </c>
      <c r="X99" s="8" t="str">
        <f>IF(PPG!S74="", "", PPG!S74)</f>
        <v/>
      </c>
      <c r="Y99" s="9" t="str">
        <f>IF(PPG!T74="", "", PPG!T74)</f>
        <v/>
      </c>
      <c r="Z99" s="8" t="str">
        <f>IF(PPG!U74="", "", PPG!U74)</f>
        <v/>
      </c>
      <c r="AA99" s="9" t="str">
        <f>IF(PPG!V74="", "", PPG!V74)</f>
        <v/>
      </c>
      <c r="AB99" s="35" t="str">
        <f>IF(D99&lt;&gt;"",D99*I99, "0.00")</f>
        <v>0.00</v>
      </c>
    </row>
    <row r="100" spans="1:28">
      <c r="A100" s="7">
        <f>IF(OUT!C84="", "", OUT!C84)</f>
        <v>745</v>
      </c>
      <c r="B100" s="20">
        <f>IF(OUT!A84="", "", OUT!A84)</f>
        <v>92685</v>
      </c>
      <c r="C100" s="7" t="str">
        <f>IF(OUT!D84="", "", OUT!D84)</f>
        <v>O</v>
      </c>
      <c r="D100" s="29"/>
      <c r="E100" s="7" t="str">
        <f>IF(OUT!E84="", "", OUT!E84)</f>
        <v>72 TRAY</v>
      </c>
      <c r="F100" s="26" t="str">
        <f>IF(OUT!AE84="NEW", "✷", "")</f>
        <v/>
      </c>
      <c r="G100" s="10" t="str">
        <f>IF(OUT!B84="", "", OUT!B84)</f>
        <v>FOLIAGE SCINDAPSUS PICTUS</v>
      </c>
      <c r="H100" s="21">
        <f>IF(AND($K$3=1,$K$4="N"),P100,IF(AND($K$3=2,$K$4="N"),R100,IF(AND($K$3=3,$K$4="N"),T100,IF(AND($K$3=1,$K$4="Y"),V100,IF(AND($K$3=2,$K$4="Y"),X100,IF(AND($K$3=3,$K$4="Y"),Z100,"FALSE"))))))</f>
        <v>1.008</v>
      </c>
      <c r="I100" s="22">
        <f>IF(AND($K$3=1,$K$4="N"),Q100,IF(AND($K$3=2,$K$4="N"),S100,IF(AND($K$3=3,$K$4="N"),U100,IF(AND($K$3=1,$K$4="Y"),W100,IF(AND($K$3=2,$K$4="Y"),Y100,IF(AND($K$3=3,$K$4="Y"),AA100,"FALSE"))))))</f>
        <v>72.569999999999993</v>
      </c>
      <c r="J100" s="7" t="str">
        <f>IF(OUT!F84="", "", OUT!F84)</f>
        <v/>
      </c>
      <c r="K100" s="7">
        <f>IF(OUT!P84="", "", OUT!P84)</f>
        <v>72</v>
      </c>
      <c r="L100" s="7" t="str">
        <f>IF(OUT!AE84="", "", OUT!AE84)</f>
        <v/>
      </c>
      <c r="M100" s="7" t="str">
        <f>IF(OUT!AG84="", "", OUT!AG84)</f>
        <v/>
      </c>
      <c r="N100" s="7" t="str">
        <f>IF(OUT!AQ84="", "", OUT!AQ84)</f>
        <v/>
      </c>
      <c r="O100" s="7" t="str">
        <f>IF(OUT!BM84="", "", OUT!BM84)</f>
        <v>T4</v>
      </c>
      <c r="P100" s="8">
        <f>IF(OUT!N84="", "", OUT!N84)</f>
        <v>1.008</v>
      </c>
      <c r="Q100" s="9">
        <f>IF(OUT!O84="", "", OUT!O84)</f>
        <v>72.569999999999993</v>
      </c>
      <c r="R100" s="8" t="str">
        <f>IF(PPG!H84="", "", PPG!H84)</f>
        <v/>
      </c>
      <c r="S100" s="9" t="str">
        <f>IF(PPG!I84="", "", PPG!I84)</f>
        <v/>
      </c>
      <c r="T100" s="8" t="str">
        <f>IF(PPG!J84="", "", PPG!J84)</f>
        <v/>
      </c>
      <c r="U100" s="9" t="str">
        <f>IF(PPG!K84="", "", PPG!K84)</f>
        <v/>
      </c>
      <c r="V100" s="8" t="str">
        <f>IF(PPG!Q84="", "", PPG!Q84)</f>
        <v/>
      </c>
      <c r="W100" s="9" t="str">
        <f>IF(PPG!R84="", "", PPG!R84)</f>
        <v/>
      </c>
      <c r="X100" s="8" t="str">
        <f>IF(PPG!S84="", "", PPG!S84)</f>
        <v/>
      </c>
      <c r="Y100" s="9" t="str">
        <f>IF(PPG!T84="", "", PPG!T84)</f>
        <v/>
      </c>
      <c r="Z100" s="8" t="str">
        <f>IF(PPG!U84="", "", PPG!U84)</f>
        <v/>
      </c>
      <c r="AA100" s="9" t="str">
        <f>IF(PPG!V84="", "", PPG!V84)</f>
        <v/>
      </c>
      <c r="AB100" s="35" t="str">
        <f>IF(D100&lt;&gt;"",D100*I100, "0.00")</f>
        <v>0.00</v>
      </c>
    </row>
    <row r="101" spans="1:28">
      <c r="A101" s="7">
        <f>IF(OUT!C92="", "", OUT!C92)</f>
        <v>745</v>
      </c>
      <c r="B101" s="20">
        <f>IF(OUT!A92="", "", OUT!A92)</f>
        <v>95695</v>
      </c>
      <c r="C101" s="7" t="str">
        <f>IF(OUT!D92="", "", OUT!D92)</f>
        <v>O</v>
      </c>
      <c r="D101" s="29"/>
      <c r="E101" s="7" t="str">
        <f>IF(OUT!E92="", "", OUT!E92)</f>
        <v>72 TRAY</v>
      </c>
      <c r="F101" s="26" t="str">
        <f>IF(OUT!AE92="NEW", "✷", "")</f>
        <v>✷</v>
      </c>
      <c r="G101" s="10" t="str">
        <f>IF(OUT!B92="", "", OUT!B92)</f>
        <v>MARANTA LEUCONEURA GREEN</v>
      </c>
      <c r="H101" s="21">
        <f>IF(AND($K$3=1,$K$4="N"),P101,IF(AND($K$3=2,$K$4="N"),R101,IF(AND($K$3=3,$K$4="N"),T101,IF(AND($K$3=1,$K$4="Y"),V101,IF(AND($K$3=2,$K$4="Y"),X101,IF(AND($K$3=3,$K$4="Y"),Z101,"FALSE"))))))</f>
        <v>1.1870000000000001</v>
      </c>
      <c r="I101" s="22">
        <f>IF(AND($K$3=1,$K$4="N"),Q101,IF(AND($K$3=2,$K$4="N"),S101,IF(AND($K$3=3,$K$4="N"),U101,IF(AND($K$3=1,$K$4="Y"),W101,IF(AND($K$3=2,$K$4="Y"),Y101,IF(AND($K$3=3,$K$4="Y"),AA101,"FALSE"))))))</f>
        <v>85.46</v>
      </c>
      <c r="J101" s="7" t="str">
        <f>IF(OUT!F92="", "", OUT!F92)</f>
        <v/>
      </c>
      <c r="K101" s="7">
        <f>IF(OUT!P92="", "", OUT!P92)</f>
        <v>72</v>
      </c>
      <c r="L101" s="7" t="str">
        <f>IF(OUT!AE92="", "", OUT!AE92)</f>
        <v>NEW</v>
      </c>
      <c r="M101" s="7" t="str">
        <f>IF(OUT!AG92="", "", OUT!AG92)</f>
        <v/>
      </c>
      <c r="N101" s="7" t="str">
        <f>IF(OUT!AQ92="", "", OUT!AQ92)</f>
        <v/>
      </c>
      <c r="O101" s="7" t="str">
        <f>IF(OUT!BM92="", "", OUT!BM92)</f>
        <v>T4</v>
      </c>
      <c r="P101" s="8">
        <f>IF(OUT!N92="", "", OUT!N92)</f>
        <v>1.1870000000000001</v>
      </c>
      <c r="Q101" s="9">
        <f>IF(OUT!O92="", "", OUT!O92)</f>
        <v>85.46</v>
      </c>
      <c r="R101" s="8" t="str">
        <f>IF(PPG!H92="", "", PPG!H92)</f>
        <v/>
      </c>
      <c r="S101" s="9" t="str">
        <f>IF(PPG!I92="", "", PPG!I92)</f>
        <v/>
      </c>
      <c r="T101" s="8" t="str">
        <f>IF(PPG!J92="", "", PPG!J92)</f>
        <v/>
      </c>
      <c r="U101" s="9" t="str">
        <f>IF(PPG!K92="", "", PPG!K92)</f>
        <v/>
      </c>
      <c r="V101" s="8" t="str">
        <f>IF(PPG!Q92="", "", PPG!Q92)</f>
        <v/>
      </c>
      <c r="W101" s="9" t="str">
        <f>IF(PPG!R92="", "", PPG!R92)</f>
        <v/>
      </c>
      <c r="X101" s="8" t="str">
        <f>IF(PPG!S92="", "", PPG!S92)</f>
        <v/>
      </c>
      <c r="Y101" s="9" t="str">
        <f>IF(PPG!T92="", "", PPG!T92)</f>
        <v/>
      </c>
      <c r="Z101" s="8" t="str">
        <f>IF(PPG!U92="", "", PPG!U92)</f>
        <v/>
      </c>
      <c r="AA101" s="9" t="str">
        <f>IF(PPG!V92="", "", PPG!V92)</f>
        <v/>
      </c>
      <c r="AB101" s="35" t="str">
        <f>IF(D101&lt;&gt;"",D101*I101, "0.00")</f>
        <v>0.00</v>
      </c>
    </row>
    <row r="102" spans="1:28">
      <c r="A102" s="7">
        <f>IF(OUT!C71="", "", OUT!C71)</f>
        <v>745</v>
      </c>
      <c r="B102" s="20">
        <f>IF(OUT!A71="", "", OUT!A71)</f>
        <v>84008</v>
      </c>
      <c r="C102" s="7" t="str">
        <f>IF(OUT!D71="", "", OUT!D71)</f>
        <v>O</v>
      </c>
      <c r="D102" s="29"/>
      <c r="E102" s="7" t="str">
        <f>IF(OUT!E71="", "", OUT!E71)</f>
        <v>72 TRAY</v>
      </c>
      <c r="F102" s="26" t="str">
        <f>IF(OUT!AE71="NEW", "✷", "")</f>
        <v/>
      </c>
      <c r="G102" s="10" t="str">
        <f>IF(OUT!B71="", "", OUT!B71)</f>
        <v>SYNGONIUM NEON ROBUSTA</v>
      </c>
      <c r="H102" s="21">
        <f>IF(AND($K$3=1,$K$4="N"),P102,IF(AND($K$3=2,$K$4="N"),R102,IF(AND($K$3=3,$K$4="N"),T102,IF(AND($K$3=1,$K$4="Y"),V102,IF(AND($K$3=2,$K$4="Y"),X102,IF(AND($K$3=3,$K$4="Y"),Z102,"FALSE"))))))</f>
        <v>0.753</v>
      </c>
      <c r="I102" s="22">
        <f>IF(AND($K$3=1,$K$4="N"),Q102,IF(AND($K$3=2,$K$4="N"),S102,IF(AND($K$3=3,$K$4="N"),U102,IF(AND($K$3=1,$K$4="Y"),W102,IF(AND($K$3=2,$K$4="Y"),Y102,IF(AND($K$3=3,$K$4="Y"),AA102,"FALSE"))))))</f>
        <v>54.21</v>
      </c>
      <c r="J102" s="7" t="str">
        <f>IF(OUT!F71="", "", OUT!F71)</f>
        <v/>
      </c>
      <c r="K102" s="7">
        <f>IF(OUT!P71="", "", OUT!P71)</f>
        <v>72</v>
      </c>
      <c r="L102" s="7" t="str">
        <f>IF(OUT!AE71="", "", OUT!AE71)</f>
        <v/>
      </c>
      <c r="M102" s="7" t="str">
        <f>IF(OUT!AG71="", "", OUT!AG71)</f>
        <v>PAT</v>
      </c>
      <c r="N102" s="7" t="str">
        <f>IF(OUT!AQ71="", "", OUT!AQ71)</f>
        <v/>
      </c>
      <c r="O102" s="7" t="str">
        <f>IF(OUT!BM71="", "", OUT!BM71)</f>
        <v>T4</v>
      </c>
      <c r="P102" s="8">
        <f>IF(OUT!N71="", "", OUT!N71)</f>
        <v>0.753</v>
      </c>
      <c r="Q102" s="9">
        <f>IF(OUT!O71="", "", OUT!O71)</f>
        <v>54.21</v>
      </c>
      <c r="R102" s="8" t="str">
        <f>IF(PPG!H71="", "", PPG!H71)</f>
        <v/>
      </c>
      <c r="S102" s="9" t="str">
        <f>IF(PPG!I71="", "", PPG!I71)</f>
        <v/>
      </c>
      <c r="T102" s="8" t="str">
        <f>IF(PPG!J71="", "", PPG!J71)</f>
        <v/>
      </c>
      <c r="U102" s="9" t="str">
        <f>IF(PPG!K71="", "", PPG!K71)</f>
        <v/>
      </c>
      <c r="V102" s="8" t="str">
        <f>IF(PPG!Q71="", "", PPG!Q71)</f>
        <v/>
      </c>
      <c r="W102" s="9" t="str">
        <f>IF(PPG!R71="", "", PPG!R71)</f>
        <v/>
      </c>
      <c r="X102" s="8" t="str">
        <f>IF(PPG!S71="", "", PPG!S71)</f>
        <v/>
      </c>
      <c r="Y102" s="9" t="str">
        <f>IF(PPG!T71="", "", PPG!T71)</f>
        <v/>
      </c>
      <c r="Z102" s="8" t="str">
        <f>IF(PPG!U71="", "", PPG!U71)</f>
        <v/>
      </c>
      <c r="AA102" s="9" t="str">
        <f>IF(PPG!V71="", "", PPG!V71)</f>
        <v/>
      </c>
      <c r="AB102" s="35" t="str">
        <f>IF(D102&lt;&gt;"",D102*I102, "0.00")</f>
        <v>0.00</v>
      </c>
    </row>
  </sheetData>
  <sheetProtection sheet="1" objects="1" scenarios="1" selectLockedCells="1" sort="0" autoFilter="0"/>
  <autoFilter ref="A6:AB6" xr:uid="{F7E86698-DE46-6149-9421-4A4CC2AAF855}">
    <sortState ref="A7:AB102">
      <sortCondition ref="G6:G102"/>
    </sortState>
  </autoFilter>
  <mergeCells count="20">
    <mergeCell ref="X5:Y5"/>
    <mergeCell ref="Z5:AA5"/>
    <mergeCell ref="H5:I5"/>
    <mergeCell ref="R5:S5"/>
    <mergeCell ref="T5:U5"/>
    <mergeCell ref="V5:W5"/>
    <mergeCell ref="P5:Q5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www.germaniaseed.com&amp;C&amp;"Calibri,Regular"&amp;16&amp;K000000Casa Flora 2022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96"/>
  <sheetViews>
    <sheetView workbookViewId="0"/>
  </sheetViews>
  <sheetFormatPr baseColWidth="10" defaultRowHeight="16"/>
  <sheetData>
    <row r="1" spans="1:65">
      <c r="A1">
        <v>1377</v>
      </c>
      <c r="B1" t="s">
        <v>35</v>
      </c>
      <c r="C1">
        <v>745</v>
      </c>
      <c r="D1" t="s">
        <v>36</v>
      </c>
      <c r="E1" t="s">
        <v>37</v>
      </c>
      <c r="G1">
        <v>0.53</v>
      </c>
      <c r="H1">
        <v>38.159999999999997</v>
      </c>
      <c r="I1">
        <v>0.216</v>
      </c>
      <c r="J1">
        <v>0.67600000000000005</v>
      </c>
      <c r="K1">
        <v>0.45</v>
      </c>
      <c r="L1">
        <v>0</v>
      </c>
      <c r="M1">
        <v>0</v>
      </c>
      <c r="N1">
        <v>0.67600000000000005</v>
      </c>
      <c r="O1">
        <v>48.67</v>
      </c>
      <c r="P1">
        <v>72</v>
      </c>
      <c r="Q1">
        <v>202201</v>
      </c>
      <c r="R1">
        <v>202252</v>
      </c>
      <c r="U1">
        <v>31080</v>
      </c>
      <c r="V1">
        <v>10</v>
      </c>
      <c r="AM1" t="s">
        <v>38</v>
      </c>
      <c r="AN1" t="s">
        <v>39</v>
      </c>
      <c r="BC1" t="s">
        <v>40</v>
      </c>
      <c r="BD1" t="s">
        <v>41</v>
      </c>
      <c r="BM1" t="s">
        <v>40</v>
      </c>
    </row>
    <row r="2" spans="1:65">
      <c r="A2">
        <v>1379</v>
      </c>
      <c r="B2" t="s">
        <v>42</v>
      </c>
      <c r="C2">
        <v>745</v>
      </c>
      <c r="D2" t="s">
        <v>36</v>
      </c>
      <c r="E2" t="s">
        <v>37</v>
      </c>
      <c r="G2">
        <v>0.85</v>
      </c>
      <c r="H2">
        <v>61.2</v>
      </c>
      <c r="I2">
        <v>0.216</v>
      </c>
      <c r="J2">
        <v>1.085</v>
      </c>
      <c r="K2">
        <v>1.17</v>
      </c>
      <c r="L2">
        <v>0</v>
      </c>
      <c r="M2">
        <v>0</v>
      </c>
      <c r="N2">
        <v>1.085</v>
      </c>
      <c r="O2">
        <v>78.12</v>
      </c>
      <c r="P2">
        <v>72</v>
      </c>
      <c r="Q2">
        <v>202201</v>
      </c>
      <c r="R2">
        <v>202252</v>
      </c>
      <c r="U2">
        <v>31020</v>
      </c>
      <c r="V2">
        <v>24</v>
      </c>
      <c r="AM2" t="s">
        <v>38</v>
      </c>
      <c r="AN2" t="s">
        <v>39</v>
      </c>
      <c r="BC2" t="s">
        <v>40</v>
      </c>
      <c r="BD2" t="s">
        <v>41</v>
      </c>
      <c r="BM2" t="s">
        <v>40</v>
      </c>
    </row>
    <row r="3" spans="1:65">
      <c r="A3">
        <v>30523</v>
      </c>
      <c r="B3" t="s">
        <v>43</v>
      </c>
      <c r="C3">
        <v>745</v>
      </c>
      <c r="D3" t="s">
        <v>36</v>
      </c>
      <c r="E3" t="s">
        <v>37</v>
      </c>
      <c r="G3">
        <v>0.84</v>
      </c>
      <c r="H3">
        <v>60.48</v>
      </c>
      <c r="I3">
        <v>0.216</v>
      </c>
      <c r="J3">
        <v>1.0720000000000001</v>
      </c>
      <c r="K3">
        <v>1.1399999999999999</v>
      </c>
      <c r="L3">
        <v>0</v>
      </c>
      <c r="M3">
        <v>0</v>
      </c>
      <c r="N3">
        <v>1.0720000000000001</v>
      </c>
      <c r="O3">
        <v>77.180000000000007</v>
      </c>
      <c r="P3">
        <v>72</v>
      </c>
      <c r="Q3">
        <v>202201</v>
      </c>
      <c r="R3">
        <v>202252</v>
      </c>
      <c r="U3">
        <v>34020</v>
      </c>
      <c r="V3">
        <v>23</v>
      </c>
      <c r="AO3" t="s">
        <v>44</v>
      </c>
      <c r="AP3" t="s">
        <v>45</v>
      </c>
      <c r="BC3" t="s">
        <v>40</v>
      </c>
      <c r="BD3" t="s">
        <v>41</v>
      </c>
      <c r="BM3" t="s">
        <v>40</v>
      </c>
    </row>
    <row r="4" spans="1:65">
      <c r="A4">
        <v>30526</v>
      </c>
      <c r="B4" t="s">
        <v>46</v>
      </c>
      <c r="C4">
        <v>745</v>
      </c>
      <c r="D4" t="s">
        <v>36</v>
      </c>
      <c r="E4" t="s">
        <v>37</v>
      </c>
      <c r="G4">
        <v>0.73</v>
      </c>
      <c r="H4">
        <v>52.56</v>
      </c>
      <c r="I4">
        <v>0.216</v>
      </c>
      <c r="J4">
        <v>0.93200000000000005</v>
      </c>
      <c r="K4">
        <v>0.86</v>
      </c>
      <c r="L4">
        <v>0</v>
      </c>
      <c r="M4">
        <v>0</v>
      </c>
      <c r="N4">
        <v>0.93200000000000005</v>
      </c>
      <c r="O4">
        <v>67.099999999999994</v>
      </c>
      <c r="P4">
        <v>72</v>
      </c>
      <c r="Q4">
        <v>202201</v>
      </c>
      <c r="R4">
        <v>202252</v>
      </c>
      <c r="U4">
        <v>40058</v>
      </c>
      <c r="V4">
        <v>16</v>
      </c>
      <c r="AO4" t="s">
        <v>44</v>
      </c>
      <c r="AP4" t="s">
        <v>45</v>
      </c>
      <c r="BC4" t="s">
        <v>40</v>
      </c>
      <c r="BD4" t="s">
        <v>41</v>
      </c>
      <c r="BM4" t="s">
        <v>40</v>
      </c>
    </row>
    <row r="5" spans="1:65">
      <c r="A5">
        <v>30533</v>
      </c>
      <c r="B5" t="s">
        <v>49</v>
      </c>
      <c r="C5">
        <v>745</v>
      </c>
      <c r="D5" t="s">
        <v>36</v>
      </c>
      <c r="E5" t="s">
        <v>37</v>
      </c>
      <c r="G5">
        <v>0.8</v>
      </c>
      <c r="H5">
        <v>57.6</v>
      </c>
      <c r="I5">
        <v>0.216</v>
      </c>
      <c r="J5">
        <v>1.0209999999999999</v>
      </c>
      <c r="K5">
        <v>1.04</v>
      </c>
      <c r="L5">
        <v>0</v>
      </c>
      <c r="M5">
        <v>0</v>
      </c>
      <c r="N5">
        <v>1.0209999999999999</v>
      </c>
      <c r="O5">
        <v>73.510000000000005</v>
      </c>
      <c r="P5">
        <v>72</v>
      </c>
      <c r="Q5">
        <v>202201</v>
      </c>
      <c r="R5">
        <v>202252</v>
      </c>
      <c r="U5">
        <v>61030</v>
      </c>
      <c r="V5">
        <v>20</v>
      </c>
      <c r="BC5" t="s">
        <v>40</v>
      </c>
      <c r="BD5" t="s">
        <v>41</v>
      </c>
      <c r="BM5" t="s">
        <v>40</v>
      </c>
    </row>
    <row r="6" spans="1:65">
      <c r="A6">
        <v>30536</v>
      </c>
      <c r="B6" t="s">
        <v>50</v>
      </c>
      <c r="C6">
        <v>745</v>
      </c>
      <c r="D6" t="s">
        <v>36</v>
      </c>
      <c r="E6" t="s">
        <v>37</v>
      </c>
      <c r="G6">
        <v>0.78</v>
      </c>
      <c r="H6">
        <v>56.16</v>
      </c>
      <c r="I6">
        <v>0.216</v>
      </c>
      <c r="J6">
        <v>0.995</v>
      </c>
      <c r="K6">
        <v>0.99</v>
      </c>
      <c r="L6">
        <v>0</v>
      </c>
      <c r="M6">
        <v>0</v>
      </c>
      <c r="N6">
        <v>0.995</v>
      </c>
      <c r="O6">
        <v>71.64</v>
      </c>
      <c r="P6">
        <v>72</v>
      </c>
      <c r="Q6">
        <v>202201</v>
      </c>
      <c r="R6">
        <v>202252</v>
      </c>
      <c r="U6">
        <v>73010</v>
      </c>
      <c r="V6">
        <v>18</v>
      </c>
      <c r="AO6" t="s">
        <v>44</v>
      </c>
      <c r="AP6" t="s">
        <v>45</v>
      </c>
      <c r="BC6" t="s">
        <v>40</v>
      </c>
      <c r="BD6" t="s">
        <v>41</v>
      </c>
      <c r="BM6" t="s">
        <v>40</v>
      </c>
    </row>
    <row r="7" spans="1:65">
      <c r="A7">
        <v>30537</v>
      </c>
      <c r="B7" t="s">
        <v>51</v>
      </c>
      <c r="C7">
        <v>745</v>
      </c>
      <c r="D7" t="s">
        <v>36</v>
      </c>
      <c r="E7" t="s">
        <v>37</v>
      </c>
      <c r="G7">
        <v>0.78</v>
      </c>
      <c r="H7">
        <v>56.16</v>
      </c>
      <c r="I7">
        <v>0.216</v>
      </c>
      <c r="J7">
        <v>0.995</v>
      </c>
      <c r="K7">
        <v>0.99</v>
      </c>
      <c r="L7">
        <v>0</v>
      </c>
      <c r="M7">
        <v>0</v>
      </c>
      <c r="N7">
        <v>0.995</v>
      </c>
      <c r="O7">
        <v>71.64</v>
      </c>
      <c r="P7">
        <v>72</v>
      </c>
      <c r="Q7">
        <v>202201</v>
      </c>
      <c r="R7">
        <v>202252</v>
      </c>
      <c r="U7">
        <v>73078</v>
      </c>
      <c r="V7">
        <v>18</v>
      </c>
      <c r="AO7" t="s">
        <v>44</v>
      </c>
      <c r="AP7" t="s">
        <v>45</v>
      </c>
      <c r="BC7" t="s">
        <v>40</v>
      </c>
      <c r="BD7" t="s">
        <v>41</v>
      </c>
      <c r="BM7" t="s">
        <v>40</v>
      </c>
    </row>
    <row r="8" spans="1:65">
      <c r="A8">
        <v>30538</v>
      </c>
      <c r="B8" t="s">
        <v>52</v>
      </c>
      <c r="C8">
        <v>745</v>
      </c>
      <c r="D8" t="s">
        <v>36</v>
      </c>
      <c r="E8" t="s">
        <v>37</v>
      </c>
      <c r="G8">
        <v>0.78</v>
      </c>
      <c r="H8">
        <v>56.16</v>
      </c>
      <c r="I8">
        <v>0.216</v>
      </c>
      <c r="J8">
        <v>0.995</v>
      </c>
      <c r="K8">
        <v>0.99</v>
      </c>
      <c r="L8">
        <v>0</v>
      </c>
      <c r="M8">
        <v>0</v>
      </c>
      <c r="N8">
        <v>0.995</v>
      </c>
      <c r="O8">
        <v>71.64</v>
      </c>
      <c r="P8">
        <v>72</v>
      </c>
      <c r="Q8">
        <v>202201</v>
      </c>
      <c r="R8">
        <v>202252</v>
      </c>
      <c r="U8">
        <v>73044</v>
      </c>
      <c r="V8">
        <v>18</v>
      </c>
      <c r="BC8" t="s">
        <v>40</v>
      </c>
      <c r="BD8" t="s">
        <v>41</v>
      </c>
      <c r="BM8" t="s">
        <v>40</v>
      </c>
    </row>
    <row r="9" spans="1:65">
      <c r="A9">
        <v>30539</v>
      </c>
      <c r="B9" t="s">
        <v>53</v>
      </c>
      <c r="C9">
        <v>745</v>
      </c>
      <c r="D9" t="s">
        <v>36</v>
      </c>
      <c r="E9" t="s">
        <v>37</v>
      </c>
      <c r="G9">
        <v>0.77</v>
      </c>
      <c r="H9">
        <v>55.44</v>
      </c>
      <c r="I9">
        <v>0.216</v>
      </c>
      <c r="J9">
        <v>0.98299999999999998</v>
      </c>
      <c r="K9">
        <v>0.96</v>
      </c>
      <c r="L9">
        <v>0</v>
      </c>
      <c r="M9">
        <v>0</v>
      </c>
      <c r="N9">
        <v>0.98299999999999998</v>
      </c>
      <c r="O9">
        <v>70.77</v>
      </c>
      <c r="P9">
        <v>72</v>
      </c>
      <c r="Q9">
        <v>202201</v>
      </c>
      <c r="R9">
        <v>202252</v>
      </c>
      <c r="U9">
        <v>76020</v>
      </c>
      <c r="V9">
        <v>17</v>
      </c>
      <c r="AO9" t="s">
        <v>44</v>
      </c>
      <c r="AP9" t="s">
        <v>45</v>
      </c>
      <c r="BC9" t="s">
        <v>40</v>
      </c>
      <c r="BD9" t="s">
        <v>41</v>
      </c>
      <c r="BM9" t="s">
        <v>40</v>
      </c>
    </row>
    <row r="10" spans="1:65">
      <c r="A10">
        <v>32758</v>
      </c>
      <c r="B10" t="s">
        <v>54</v>
      </c>
      <c r="C10">
        <v>745</v>
      </c>
      <c r="D10" t="s">
        <v>36</v>
      </c>
      <c r="E10" t="s">
        <v>37</v>
      </c>
      <c r="G10">
        <v>0.78</v>
      </c>
      <c r="H10">
        <v>56.16</v>
      </c>
      <c r="I10">
        <v>0.216</v>
      </c>
      <c r="J10">
        <v>0.995</v>
      </c>
      <c r="K10">
        <v>0.99</v>
      </c>
      <c r="L10">
        <v>0</v>
      </c>
      <c r="M10">
        <v>0</v>
      </c>
      <c r="N10">
        <v>0.995</v>
      </c>
      <c r="O10">
        <v>71.64</v>
      </c>
      <c r="P10">
        <v>72</v>
      </c>
      <c r="Q10">
        <v>202201</v>
      </c>
      <c r="R10">
        <v>202252</v>
      </c>
      <c r="U10">
        <v>67070</v>
      </c>
      <c r="V10">
        <v>18</v>
      </c>
      <c r="AO10" t="s">
        <v>44</v>
      </c>
      <c r="AP10" t="s">
        <v>45</v>
      </c>
      <c r="BC10" t="s">
        <v>40</v>
      </c>
      <c r="BD10" t="s">
        <v>41</v>
      </c>
      <c r="BM10" t="s">
        <v>40</v>
      </c>
    </row>
    <row r="11" spans="1:65">
      <c r="A11">
        <v>42837</v>
      </c>
      <c r="B11" t="s">
        <v>55</v>
      </c>
      <c r="C11">
        <v>745</v>
      </c>
      <c r="D11" t="s">
        <v>36</v>
      </c>
      <c r="E11" t="s">
        <v>37</v>
      </c>
      <c r="G11">
        <v>0.72</v>
      </c>
      <c r="H11">
        <v>51.84</v>
      </c>
      <c r="I11">
        <v>0.216</v>
      </c>
      <c r="J11">
        <v>0.91900000000000004</v>
      </c>
      <c r="K11">
        <v>0.84</v>
      </c>
      <c r="L11">
        <v>0</v>
      </c>
      <c r="M11">
        <v>0</v>
      </c>
      <c r="N11">
        <v>0.91900000000000004</v>
      </c>
      <c r="O11">
        <v>66.16</v>
      </c>
      <c r="P11">
        <v>72</v>
      </c>
      <c r="Q11">
        <v>202201</v>
      </c>
      <c r="R11">
        <v>202252</v>
      </c>
      <c r="U11">
        <v>95120</v>
      </c>
      <c r="V11">
        <v>15</v>
      </c>
      <c r="BE11" t="s">
        <v>56</v>
      </c>
      <c r="BF11" t="s">
        <v>57</v>
      </c>
      <c r="BM11" t="s">
        <v>56</v>
      </c>
    </row>
    <row r="12" spans="1:65">
      <c r="A12">
        <v>42838</v>
      </c>
      <c r="B12" t="s">
        <v>58</v>
      </c>
      <c r="C12">
        <v>745</v>
      </c>
      <c r="D12" t="s">
        <v>36</v>
      </c>
      <c r="E12" t="s">
        <v>37</v>
      </c>
      <c r="G12">
        <v>0.98</v>
      </c>
      <c r="H12">
        <v>70.56</v>
      </c>
      <c r="I12">
        <v>0.216</v>
      </c>
      <c r="J12">
        <v>1.25</v>
      </c>
      <c r="K12">
        <v>1.56</v>
      </c>
      <c r="L12">
        <v>0</v>
      </c>
      <c r="M12">
        <v>0</v>
      </c>
      <c r="N12">
        <v>1.25</v>
      </c>
      <c r="O12">
        <v>90</v>
      </c>
      <c r="P12">
        <v>72</v>
      </c>
      <c r="Q12">
        <v>202201</v>
      </c>
      <c r="R12">
        <v>202252</v>
      </c>
      <c r="U12">
        <v>90005</v>
      </c>
      <c r="V12">
        <v>32</v>
      </c>
      <c r="AM12" t="s">
        <v>38</v>
      </c>
      <c r="AN12" t="s">
        <v>39</v>
      </c>
      <c r="BE12" t="s">
        <v>56</v>
      </c>
      <c r="BF12" t="s">
        <v>57</v>
      </c>
      <c r="BM12" t="s">
        <v>56</v>
      </c>
    </row>
    <row r="13" spans="1:65">
      <c r="A13">
        <v>42839</v>
      </c>
      <c r="B13" t="s">
        <v>59</v>
      </c>
      <c r="C13">
        <v>745</v>
      </c>
      <c r="D13" t="s">
        <v>36</v>
      </c>
      <c r="E13" t="s">
        <v>37</v>
      </c>
      <c r="G13">
        <v>1.31</v>
      </c>
      <c r="H13">
        <v>94.32</v>
      </c>
      <c r="I13">
        <v>0.216</v>
      </c>
      <c r="J13">
        <v>1.671</v>
      </c>
      <c r="K13">
        <v>2.79</v>
      </c>
      <c r="L13">
        <v>0</v>
      </c>
      <c r="M13">
        <v>0</v>
      </c>
      <c r="N13">
        <v>1.671</v>
      </c>
      <c r="O13">
        <v>120.31</v>
      </c>
      <c r="P13">
        <v>72</v>
      </c>
      <c r="Q13">
        <v>202201</v>
      </c>
      <c r="R13">
        <v>202252</v>
      </c>
      <c r="U13">
        <v>90002</v>
      </c>
      <c r="V13">
        <v>35</v>
      </c>
      <c r="AM13" t="s">
        <v>38</v>
      </c>
      <c r="AN13" t="s">
        <v>39</v>
      </c>
      <c r="BE13" t="s">
        <v>56</v>
      </c>
      <c r="BF13" t="s">
        <v>57</v>
      </c>
      <c r="BM13" t="s">
        <v>56</v>
      </c>
    </row>
    <row r="14" spans="1:65">
      <c r="A14">
        <v>42840</v>
      </c>
      <c r="B14" t="s">
        <v>60</v>
      </c>
      <c r="C14">
        <v>745</v>
      </c>
      <c r="D14" t="s">
        <v>36</v>
      </c>
      <c r="E14" t="s">
        <v>37</v>
      </c>
      <c r="G14">
        <v>0.96</v>
      </c>
      <c r="H14">
        <v>69.12</v>
      </c>
      <c r="I14">
        <v>0.216</v>
      </c>
      <c r="J14">
        <v>1.2250000000000001</v>
      </c>
      <c r="K14">
        <v>1.5</v>
      </c>
      <c r="L14">
        <v>0</v>
      </c>
      <c r="M14">
        <v>0</v>
      </c>
      <c r="N14">
        <v>1.2250000000000001</v>
      </c>
      <c r="O14">
        <v>88.2</v>
      </c>
      <c r="P14">
        <v>72</v>
      </c>
      <c r="Q14">
        <v>202201</v>
      </c>
      <c r="R14">
        <v>202252</v>
      </c>
      <c r="U14">
        <v>90008</v>
      </c>
      <c r="V14">
        <v>31</v>
      </c>
      <c r="AM14" t="s">
        <v>38</v>
      </c>
      <c r="AN14" t="s">
        <v>39</v>
      </c>
      <c r="BE14" t="s">
        <v>56</v>
      </c>
      <c r="BF14" t="s">
        <v>57</v>
      </c>
      <c r="BM14" t="s">
        <v>56</v>
      </c>
    </row>
    <row r="15" spans="1:65">
      <c r="A15">
        <v>42841</v>
      </c>
      <c r="B15" t="s">
        <v>61</v>
      </c>
      <c r="C15">
        <v>745</v>
      </c>
      <c r="D15" t="s">
        <v>36</v>
      </c>
      <c r="E15" t="s">
        <v>37</v>
      </c>
      <c r="G15">
        <v>0.93</v>
      </c>
      <c r="H15">
        <v>66.959999999999994</v>
      </c>
      <c r="I15">
        <v>0.216</v>
      </c>
      <c r="J15">
        <v>1.1870000000000001</v>
      </c>
      <c r="K15">
        <v>1.4</v>
      </c>
      <c r="L15">
        <v>0</v>
      </c>
      <c r="M15">
        <v>0</v>
      </c>
      <c r="N15">
        <v>1.1870000000000001</v>
      </c>
      <c r="O15">
        <v>85.46</v>
      </c>
      <c r="P15">
        <v>72</v>
      </c>
      <c r="Q15">
        <v>202201</v>
      </c>
      <c r="R15">
        <v>202252</v>
      </c>
      <c r="U15">
        <v>90006</v>
      </c>
      <c r="V15">
        <v>29</v>
      </c>
      <c r="AM15" t="s">
        <v>38</v>
      </c>
      <c r="AN15" t="s">
        <v>39</v>
      </c>
      <c r="BE15" t="s">
        <v>56</v>
      </c>
      <c r="BF15" t="s">
        <v>57</v>
      </c>
      <c r="BM15" t="s">
        <v>56</v>
      </c>
    </row>
    <row r="16" spans="1:65">
      <c r="A16">
        <v>42842</v>
      </c>
      <c r="B16" t="s">
        <v>62</v>
      </c>
      <c r="C16">
        <v>745</v>
      </c>
      <c r="D16" t="s">
        <v>36</v>
      </c>
      <c r="E16" t="s">
        <v>37</v>
      </c>
      <c r="G16">
        <v>0.93</v>
      </c>
      <c r="H16">
        <v>66.959999999999994</v>
      </c>
      <c r="I16">
        <v>0.216</v>
      </c>
      <c r="J16">
        <v>1.1870000000000001</v>
      </c>
      <c r="K16">
        <v>1.4</v>
      </c>
      <c r="L16">
        <v>0</v>
      </c>
      <c r="M16">
        <v>0</v>
      </c>
      <c r="N16">
        <v>1.1870000000000001</v>
      </c>
      <c r="O16">
        <v>85.46</v>
      </c>
      <c r="P16">
        <v>72</v>
      </c>
      <c r="Q16">
        <v>202201</v>
      </c>
      <c r="R16">
        <v>202252</v>
      </c>
      <c r="U16">
        <v>90003</v>
      </c>
      <c r="V16">
        <v>29</v>
      </c>
      <c r="AM16" t="s">
        <v>38</v>
      </c>
      <c r="AN16" t="s">
        <v>39</v>
      </c>
      <c r="BE16" t="s">
        <v>56</v>
      </c>
      <c r="BF16" t="s">
        <v>57</v>
      </c>
      <c r="BM16" t="s">
        <v>56</v>
      </c>
    </row>
    <row r="17" spans="1:65">
      <c r="A17">
        <v>42843</v>
      </c>
      <c r="B17" t="s">
        <v>63</v>
      </c>
      <c r="C17">
        <v>745</v>
      </c>
      <c r="D17" t="s">
        <v>36</v>
      </c>
      <c r="E17" t="s">
        <v>37</v>
      </c>
      <c r="G17">
        <v>0.98</v>
      </c>
      <c r="H17">
        <v>70.56</v>
      </c>
      <c r="I17">
        <v>0.216</v>
      </c>
      <c r="J17">
        <v>1.25</v>
      </c>
      <c r="K17">
        <v>1.56</v>
      </c>
      <c r="L17">
        <v>0</v>
      </c>
      <c r="M17">
        <v>0</v>
      </c>
      <c r="N17">
        <v>1.25</v>
      </c>
      <c r="O17">
        <v>90</v>
      </c>
      <c r="P17">
        <v>72</v>
      </c>
      <c r="Q17">
        <v>202201</v>
      </c>
      <c r="R17">
        <v>202252</v>
      </c>
      <c r="U17">
        <v>90004</v>
      </c>
      <c r="V17">
        <v>32</v>
      </c>
      <c r="AM17" t="s">
        <v>38</v>
      </c>
      <c r="AN17" t="s">
        <v>39</v>
      </c>
      <c r="BE17" t="s">
        <v>56</v>
      </c>
      <c r="BF17" t="s">
        <v>57</v>
      </c>
      <c r="BM17" t="s">
        <v>56</v>
      </c>
    </row>
    <row r="18" spans="1:65">
      <c r="A18">
        <v>42844</v>
      </c>
      <c r="B18" t="s">
        <v>64</v>
      </c>
      <c r="C18">
        <v>745</v>
      </c>
      <c r="D18" t="s">
        <v>36</v>
      </c>
      <c r="E18" t="s">
        <v>37</v>
      </c>
      <c r="G18">
        <v>0.98</v>
      </c>
      <c r="H18">
        <v>70.56</v>
      </c>
      <c r="I18">
        <v>0.216</v>
      </c>
      <c r="J18">
        <v>1.25</v>
      </c>
      <c r="K18">
        <v>1.56</v>
      </c>
      <c r="L18">
        <v>0</v>
      </c>
      <c r="M18">
        <v>0</v>
      </c>
      <c r="N18">
        <v>1.25</v>
      </c>
      <c r="O18">
        <v>90</v>
      </c>
      <c r="P18">
        <v>72</v>
      </c>
      <c r="Q18">
        <v>202201</v>
      </c>
      <c r="R18">
        <v>202252</v>
      </c>
      <c r="U18">
        <v>90007</v>
      </c>
      <c r="V18">
        <v>32</v>
      </c>
      <c r="AM18" t="s">
        <v>38</v>
      </c>
      <c r="AN18" t="s">
        <v>39</v>
      </c>
      <c r="BE18" t="s">
        <v>56</v>
      </c>
      <c r="BF18" t="s">
        <v>57</v>
      </c>
      <c r="BM18" t="s">
        <v>56</v>
      </c>
    </row>
    <row r="19" spans="1:65">
      <c r="A19">
        <v>42845</v>
      </c>
      <c r="B19" t="s">
        <v>65</v>
      </c>
      <c r="C19">
        <v>745</v>
      </c>
      <c r="D19" t="s">
        <v>36</v>
      </c>
      <c r="E19" t="s">
        <v>37</v>
      </c>
      <c r="G19">
        <v>0.96</v>
      </c>
      <c r="H19">
        <v>69.12</v>
      </c>
      <c r="I19">
        <v>0.216</v>
      </c>
      <c r="J19">
        <v>1.2250000000000001</v>
      </c>
      <c r="K19">
        <v>1.5</v>
      </c>
      <c r="L19">
        <v>0</v>
      </c>
      <c r="M19">
        <v>0</v>
      </c>
      <c r="N19">
        <v>1.2250000000000001</v>
      </c>
      <c r="O19">
        <v>88.2</v>
      </c>
      <c r="P19">
        <v>72</v>
      </c>
      <c r="Q19">
        <v>202201</v>
      </c>
      <c r="R19">
        <v>202252</v>
      </c>
      <c r="U19">
        <v>90001</v>
      </c>
      <c r="V19">
        <v>31</v>
      </c>
      <c r="AM19" t="s">
        <v>38</v>
      </c>
      <c r="AN19" t="s">
        <v>39</v>
      </c>
      <c r="BE19" t="s">
        <v>56</v>
      </c>
      <c r="BF19" t="s">
        <v>57</v>
      </c>
      <c r="BM19" t="s">
        <v>56</v>
      </c>
    </row>
    <row r="20" spans="1:65">
      <c r="A20">
        <v>42846</v>
      </c>
      <c r="B20" t="s">
        <v>66</v>
      </c>
      <c r="C20">
        <v>745</v>
      </c>
      <c r="D20" t="s">
        <v>36</v>
      </c>
      <c r="E20" t="s">
        <v>37</v>
      </c>
      <c r="G20">
        <v>2.99</v>
      </c>
      <c r="H20">
        <v>215.28</v>
      </c>
      <c r="I20">
        <v>0.216</v>
      </c>
      <c r="J20">
        <v>3.8140000000000001</v>
      </c>
      <c r="K20">
        <v>14.54</v>
      </c>
      <c r="L20">
        <v>0</v>
      </c>
      <c r="M20">
        <v>0</v>
      </c>
      <c r="N20">
        <v>3.8140000000000001</v>
      </c>
      <c r="O20">
        <v>274.60000000000002</v>
      </c>
      <c r="P20">
        <v>72</v>
      </c>
      <c r="Q20">
        <v>202201</v>
      </c>
      <c r="R20">
        <v>202252</v>
      </c>
      <c r="U20">
        <v>91000</v>
      </c>
      <c r="V20">
        <v>37</v>
      </c>
      <c r="BE20" t="s">
        <v>56</v>
      </c>
      <c r="BF20" t="s">
        <v>57</v>
      </c>
      <c r="BM20" t="s">
        <v>56</v>
      </c>
    </row>
    <row r="21" spans="1:65">
      <c r="A21">
        <v>42847</v>
      </c>
      <c r="B21" t="s">
        <v>67</v>
      </c>
      <c r="C21">
        <v>745</v>
      </c>
      <c r="D21" t="s">
        <v>36</v>
      </c>
      <c r="E21" t="s">
        <v>37</v>
      </c>
      <c r="G21">
        <v>0.59</v>
      </c>
      <c r="H21">
        <v>42.48</v>
      </c>
      <c r="I21">
        <v>0.216</v>
      </c>
      <c r="J21">
        <v>0.753</v>
      </c>
      <c r="K21">
        <v>0.56000000000000005</v>
      </c>
      <c r="L21">
        <v>0</v>
      </c>
      <c r="M21">
        <v>0</v>
      </c>
      <c r="N21">
        <v>0.753</v>
      </c>
      <c r="O21">
        <v>54.21</v>
      </c>
      <c r="P21">
        <v>72</v>
      </c>
      <c r="Q21">
        <v>202201</v>
      </c>
      <c r="R21">
        <v>202252</v>
      </c>
      <c r="U21">
        <v>95520</v>
      </c>
      <c r="V21">
        <v>11</v>
      </c>
      <c r="BE21" t="s">
        <v>56</v>
      </c>
      <c r="BF21" t="s">
        <v>57</v>
      </c>
      <c r="BM21" t="s">
        <v>56</v>
      </c>
    </row>
    <row r="22" spans="1:65">
      <c r="A22">
        <v>42848</v>
      </c>
      <c r="B22" t="s">
        <v>68</v>
      </c>
      <c r="C22">
        <v>745</v>
      </c>
      <c r="D22" t="s">
        <v>36</v>
      </c>
      <c r="E22" t="s">
        <v>37</v>
      </c>
      <c r="G22">
        <v>0.72</v>
      </c>
      <c r="H22">
        <v>51.84</v>
      </c>
      <c r="I22">
        <v>0.216</v>
      </c>
      <c r="J22">
        <v>0.91900000000000004</v>
      </c>
      <c r="K22">
        <v>0.84</v>
      </c>
      <c r="L22">
        <v>0</v>
      </c>
      <c r="M22">
        <v>0</v>
      </c>
      <c r="N22">
        <v>0.91900000000000004</v>
      </c>
      <c r="O22">
        <v>66.16</v>
      </c>
      <c r="P22">
        <v>72</v>
      </c>
      <c r="Q22">
        <v>202201</v>
      </c>
      <c r="R22">
        <v>202252</v>
      </c>
      <c r="U22">
        <v>95530</v>
      </c>
      <c r="V22">
        <v>15</v>
      </c>
      <c r="BE22" t="s">
        <v>56</v>
      </c>
      <c r="BF22" t="s">
        <v>57</v>
      </c>
      <c r="BM22" t="s">
        <v>56</v>
      </c>
    </row>
    <row r="23" spans="1:65">
      <c r="A23">
        <v>42849</v>
      </c>
      <c r="B23" t="s">
        <v>69</v>
      </c>
      <c r="C23">
        <v>745</v>
      </c>
      <c r="D23" t="s">
        <v>36</v>
      </c>
      <c r="E23" t="s">
        <v>37</v>
      </c>
      <c r="G23">
        <v>0.72</v>
      </c>
      <c r="H23">
        <v>51.84</v>
      </c>
      <c r="I23">
        <v>0.216</v>
      </c>
      <c r="J23">
        <v>0.91900000000000004</v>
      </c>
      <c r="K23">
        <v>0.84</v>
      </c>
      <c r="L23">
        <v>0</v>
      </c>
      <c r="M23">
        <v>0</v>
      </c>
      <c r="N23">
        <v>0.91900000000000004</v>
      </c>
      <c r="O23">
        <v>66.16</v>
      </c>
      <c r="P23">
        <v>72</v>
      </c>
      <c r="Q23">
        <v>202201</v>
      </c>
      <c r="R23">
        <v>202252</v>
      </c>
      <c r="U23">
        <v>95540</v>
      </c>
      <c r="V23">
        <v>15</v>
      </c>
      <c r="BE23" t="s">
        <v>56</v>
      </c>
      <c r="BF23" t="s">
        <v>57</v>
      </c>
      <c r="BM23" t="s">
        <v>56</v>
      </c>
    </row>
    <row r="24" spans="1:65">
      <c r="A24">
        <v>42850</v>
      </c>
      <c r="B24" t="s">
        <v>70</v>
      </c>
      <c r="C24">
        <v>745</v>
      </c>
      <c r="D24" t="s">
        <v>36</v>
      </c>
      <c r="E24" t="s">
        <v>37</v>
      </c>
      <c r="G24">
        <v>0.68</v>
      </c>
      <c r="H24">
        <v>48.96</v>
      </c>
      <c r="I24">
        <v>0.216</v>
      </c>
      <c r="J24">
        <v>0.86799999999999999</v>
      </c>
      <c r="K24">
        <v>0.75</v>
      </c>
      <c r="L24">
        <v>0</v>
      </c>
      <c r="M24">
        <v>0</v>
      </c>
      <c r="N24">
        <v>0.86799999999999999</v>
      </c>
      <c r="O24">
        <v>62.49</v>
      </c>
      <c r="P24">
        <v>72</v>
      </c>
      <c r="Q24">
        <v>202201</v>
      </c>
      <c r="R24">
        <v>202252</v>
      </c>
      <c r="U24">
        <v>95550</v>
      </c>
      <c r="V24">
        <v>12</v>
      </c>
      <c r="BE24" t="s">
        <v>56</v>
      </c>
      <c r="BF24" t="s">
        <v>57</v>
      </c>
      <c r="BM24" t="s">
        <v>56</v>
      </c>
    </row>
    <row r="25" spans="1:65">
      <c r="A25">
        <v>42851</v>
      </c>
      <c r="B25" t="s">
        <v>71</v>
      </c>
      <c r="C25">
        <v>745</v>
      </c>
      <c r="D25" t="s">
        <v>36</v>
      </c>
      <c r="E25" t="s">
        <v>37</v>
      </c>
      <c r="G25">
        <v>0.72</v>
      </c>
      <c r="H25">
        <v>51.84</v>
      </c>
      <c r="I25">
        <v>0.216</v>
      </c>
      <c r="J25">
        <v>0.91900000000000004</v>
      </c>
      <c r="K25">
        <v>0.84</v>
      </c>
      <c r="L25">
        <v>0</v>
      </c>
      <c r="M25">
        <v>0</v>
      </c>
      <c r="N25">
        <v>0.91900000000000004</v>
      </c>
      <c r="O25">
        <v>66.16</v>
      </c>
      <c r="P25">
        <v>72</v>
      </c>
      <c r="Q25">
        <v>202201</v>
      </c>
      <c r="R25">
        <v>202252</v>
      </c>
      <c r="U25">
        <v>95560</v>
      </c>
      <c r="V25">
        <v>15</v>
      </c>
      <c r="BE25" t="s">
        <v>56</v>
      </c>
      <c r="BF25" t="s">
        <v>57</v>
      </c>
      <c r="BM25" t="s">
        <v>56</v>
      </c>
    </row>
    <row r="26" spans="1:65">
      <c r="A26">
        <v>42852</v>
      </c>
      <c r="B26" t="s">
        <v>72</v>
      </c>
      <c r="C26">
        <v>745</v>
      </c>
      <c r="D26" t="s">
        <v>36</v>
      </c>
      <c r="E26" t="s">
        <v>37</v>
      </c>
      <c r="G26">
        <v>0.88</v>
      </c>
      <c r="H26">
        <v>63.36</v>
      </c>
      <c r="I26">
        <v>0.216</v>
      </c>
      <c r="J26">
        <v>1.123</v>
      </c>
      <c r="K26">
        <v>1.26</v>
      </c>
      <c r="L26">
        <v>0</v>
      </c>
      <c r="M26">
        <v>0</v>
      </c>
      <c r="N26">
        <v>1.123</v>
      </c>
      <c r="O26">
        <v>80.849999999999994</v>
      </c>
      <c r="P26">
        <v>72</v>
      </c>
      <c r="Q26">
        <v>202201</v>
      </c>
      <c r="R26">
        <v>202252</v>
      </c>
      <c r="U26">
        <v>90010</v>
      </c>
      <c r="V26">
        <v>25</v>
      </c>
      <c r="BE26" t="s">
        <v>56</v>
      </c>
      <c r="BF26" t="s">
        <v>57</v>
      </c>
      <c r="BM26" t="s">
        <v>56</v>
      </c>
    </row>
    <row r="27" spans="1:65">
      <c r="A27">
        <v>42854</v>
      </c>
      <c r="B27" t="s">
        <v>73</v>
      </c>
      <c r="C27">
        <v>745</v>
      </c>
      <c r="D27" t="s">
        <v>36</v>
      </c>
      <c r="E27" t="s">
        <v>37</v>
      </c>
      <c r="G27">
        <v>0.93</v>
      </c>
      <c r="H27">
        <v>66.959999999999994</v>
      </c>
      <c r="I27">
        <v>0.216</v>
      </c>
      <c r="J27">
        <v>1.1870000000000001</v>
      </c>
      <c r="K27">
        <v>1.4</v>
      </c>
      <c r="L27">
        <v>0</v>
      </c>
      <c r="M27">
        <v>0</v>
      </c>
      <c r="N27">
        <v>1.1870000000000001</v>
      </c>
      <c r="O27">
        <v>85.46</v>
      </c>
      <c r="P27">
        <v>72</v>
      </c>
      <c r="Q27">
        <v>202201</v>
      </c>
      <c r="R27">
        <v>202252</v>
      </c>
      <c r="U27">
        <v>95790</v>
      </c>
      <c r="V27">
        <v>29</v>
      </c>
      <c r="BE27" t="s">
        <v>56</v>
      </c>
      <c r="BF27" t="s">
        <v>57</v>
      </c>
      <c r="BM27" t="s">
        <v>56</v>
      </c>
    </row>
    <row r="28" spans="1:65">
      <c r="A28">
        <v>42855</v>
      </c>
      <c r="B28" t="s">
        <v>74</v>
      </c>
      <c r="C28">
        <v>745</v>
      </c>
      <c r="D28" t="s">
        <v>36</v>
      </c>
      <c r="E28" t="s">
        <v>37</v>
      </c>
      <c r="G28">
        <v>0.88</v>
      </c>
      <c r="H28">
        <v>63.36</v>
      </c>
      <c r="I28">
        <v>0.216</v>
      </c>
      <c r="J28">
        <v>1.123</v>
      </c>
      <c r="K28">
        <v>1.26</v>
      </c>
      <c r="L28">
        <v>0</v>
      </c>
      <c r="M28">
        <v>0</v>
      </c>
      <c r="N28">
        <v>1.123</v>
      </c>
      <c r="O28">
        <v>80.849999999999994</v>
      </c>
      <c r="P28">
        <v>72</v>
      </c>
      <c r="Q28">
        <v>202201</v>
      </c>
      <c r="R28">
        <v>202252</v>
      </c>
      <c r="U28">
        <v>90030</v>
      </c>
      <c r="V28">
        <v>25</v>
      </c>
      <c r="BE28" t="s">
        <v>56</v>
      </c>
      <c r="BF28" t="s">
        <v>57</v>
      </c>
      <c r="BM28" t="s">
        <v>56</v>
      </c>
    </row>
    <row r="29" spans="1:65">
      <c r="A29">
        <v>52742</v>
      </c>
      <c r="B29" t="s">
        <v>75</v>
      </c>
      <c r="C29">
        <v>745</v>
      </c>
      <c r="D29" t="s">
        <v>36</v>
      </c>
      <c r="E29" t="s">
        <v>37</v>
      </c>
      <c r="G29">
        <v>0.73</v>
      </c>
      <c r="H29">
        <v>52.56</v>
      </c>
      <c r="I29">
        <v>0.216</v>
      </c>
      <c r="J29">
        <v>0.93200000000000005</v>
      </c>
      <c r="K29">
        <v>0.86</v>
      </c>
      <c r="L29">
        <v>0</v>
      </c>
      <c r="M29">
        <v>0</v>
      </c>
      <c r="N29">
        <v>0.93200000000000005</v>
      </c>
      <c r="O29">
        <v>67.099999999999994</v>
      </c>
      <c r="P29">
        <v>72</v>
      </c>
      <c r="Q29">
        <v>202201</v>
      </c>
      <c r="R29">
        <v>202252</v>
      </c>
      <c r="U29">
        <v>49040</v>
      </c>
      <c r="V29">
        <v>16</v>
      </c>
      <c r="BC29" t="s">
        <v>40</v>
      </c>
      <c r="BD29" t="s">
        <v>41</v>
      </c>
      <c r="BM29" t="s">
        <v>40</v>
      </c>
    </row>
    <row r="30" spans="1:65">
      <c r="A30">
        <v>52743</v>
      </c>
      <c r="B30" t="s">
        <v>76</v>
      </c>
      <c r="C30">
        <v>745</v>
      </c>
      <c r="D30" t="s">
        <v>36</v>
      </c>
      <c r="E30" t="s">
        <v>37</v>
      </c>
      <c r="G30">
        <v>0.73</v>
      </c>
      <c r="H30">
        <v>52.56</v>
      </c>
      <c r="I30">
        <v>0.216</v>
      </c>
      <c r="J30">
        <v>0.93200000000000005</v>
      </c>
      <c r="K30">
        <v>0.86</v>
      </c>
      <c r="L30">
        <v>0</v>
      </c>
      <c r="M30">
        <v>0</v>
      </c>
      <c r="N30">
        <v>0.93200000000000005</v>
      </c>
      <c r="O30">
        <v>67.099999999999994</v>
      </c>
      <c r="P30">
        <v>72</v>
      </c>
      <c r="Q30">
        <v>202201</v>
      </c>
      <c r="R30">
        <v>202252</v>
      </c>
      <c r="U30">
        <v>76080</v>
      </c>
      <c r="V30">
        <v>16</v>
      </c>
      <c r="BC30" t="s">
        <v>40</v>
      </c>
      <c r="BD30" t="s">
        <v>41</v>
      </c>
      <c r="BM30" t="s">
        <v>40</v>
      </c>
    </row>
    <row r="31" spans="1:65">
      <c r="A31">
        <v>53488</v>
      </c>
      <c r="B31" t="s">
        <v>77</v>
      </c>
      <c r="C31">
        <v>745</v>
      </c>
      <c r="D31" t="s">
        <v>36</v>
      </c>
      <c r="E31" t="s">
        <v>37</v>
      </c>
      <c r="G31">
        <v>0.82</v>
      </c>
      <c r="H31">
        <v>59.04</v>
      </c>
      <c r="I31">
        <v>0.216</v>
      </c>
      <c r="J31">
        <v>1.046</v>
      </c>
      <c r="K31">
        <v>1.0900000000000001</v>
      </c>
      <c r="L31">
        <v>0</v>
      </c>
      <c r="M31">
        <v>0</v>
      </c>
      <c r="N31">
        <v>1.046</v>
      </c>
      <c r="O31">
        <v>75.31</v>
      </c>
      <c r="P31">
        <v>72</v>
      </c>
      <c r="Q31">
        <v>202201</v>
      </c>
      <c r="R31">
        <v>202252</v>
      </c>
      <c r="U31">
        <v>43020</v>
      </c>
      <c r="V31">
        <v>21</v>
      </c>
      <c r="AO31" t="s">
        <v>44</v>
      </c>
      <c r="AP31" t="s">
        <v>45</v>
      </c>
      <c r="BC31" t="s">
        <v>40</v>
      </c>
      <c r="BD31" t="s">
        <v>41</v>
      </c>
      <c r="BM31" t="s">
        <v>40</v>
      </c>
    </row>
    <row r="32" spans="1:65">
      <c r="A32">
        <v>57289</v>
      </c>
      <c r="B32" t="s">
        <v>78</v>
      </c>
      <c r="C32">
        <v>745</v>
      </c>
      <c r="D32" t="s">
        <v>36</v>
      </c>
      <c r="E32" t="s">
        <v>37</v>
      </c>
      <c r="G32">
        <v>0.8</v>
      </c>
      <c r="H32">
        <v>57.6</v>
      </c>
      <c r="I32">
        <v>0.216</v>
      </c>
      <c r="J32">
        <v>1.0209999999999999</v>
      </c>
      <c r="K32">
        <v>1.04</v>
      </c>
      <c r="L32">
        <v>0</v>
      </c>
      <c r="M32">
        <v>0</v>
      </c>
      <c r="N32">
        <v>1.0209999999999999</v>
      </c>
      <c r="O32">
        <v>73.510000000000005</v>
      </c>
      <c r="P32">
        <v>72</v>
      </c>
      <c r="Q32">
        <v>202201</v>
      </c>
      <c r="R32">
        <v>202252</v>
      </c>
      <c r="U32">
        <v>40090</v>
      </c>
      <c r="V32">
        <v>20</v>
      </c>
      <c r="AO32" t="s">
        <v>44</v>
      </c>
      <c r="AP32" t="s">
        <v>45</v>
      </c>
      <c r="BC32" t="s">
        <v>40</v>
      </c>
      <c r="BD32" t="s">
        <v>41</v>
      </c>
      <c r="BM32" t="s">
        <v>40</v>
      </c>
    </row>
    <row r="33" spans="1:65">
      <c r="A33">
        <v>57292</v>
      </c>
      <c r="B33" t="s">
        <v>79</v>
      </c>
      <c r="C33">
        <v>745</v>
      </c>
      <c r="D33" t="s">
        <v>36</v>
      </c>
      <c r="E33" t="s">
        <v>37</v>
      </c>
      <c r="G33">
        <v>0.8</v>
      </c>
      <c r="H33">
        <v>57.6</v>
      </c>
      <c r="I33">
        <v>0.216</v>
      </c>
      <c r="J33">
        <v>1.0209999999999999</v>
      </c>
      <c r="K33">
        <v>1.04</v>
      </c>
      <c r="L33">
        <v>0</v>
      </c>
      <c r="M33">
        <v>0</v>
      </c>
      <c r="N33">
        <v>1.0209999999999999</v>
      </c>
      <c r="O33">
        <v>73.510000000000005</v>
      </c>
      <c r="P33">
        <v>72</v>
      </c>
      <c r="Q33">
        <v>202201</v>
      </c>
      <c r="R33">
        <v>202252</v>
      </c>
      <c r="U33">
        <v>40050</v>
      </c>
      <c r="V33">
        <v>20</v>
      </c>
      <c r="AO33" t="s">
        <v>44</v>
      </c>
      <c r="AP33" t="s">
        <v>45</v>
      </c>
      <c r="BC33" t="s">
        <v>40</v>
      </c>
      <c r="BD33" t="s">
        <v>41</v>
      </c>
      <c r="BM33" t="s">
        <v>40</v>
      </c>
    </row>
    <row r="34" spans="1:65">
      <c r="A34">
        <v>57295</v>
      </c>
      <c r="B34" t="s">
        <v>80</v>
      </c>
      <c r="C34">
        <v>745</v>
      </c>
      <c r="D34" t="s">
        <v>36</v>
      </c>
      <c r="E34" t="s">
        <v>37</v>
      </c>
      <c r="G34">
        <v>0.8</v>
      </c>
      <c r="H34">
        <v>57.6</v>
      </c>
      <c r="I34">
        <v>0.216</v>
      </c>
      <c r="J34">
        <v>1.0209999999999999</v>
      </c>
      <c r="K34">
        <v>1.04</v>
      </c>
      <c r="L34">
        <v>0</v>
      </c>
      <c r="M34">
        <v>0</v>
      </c>
      <c r="N34">
        <v>1.0209999999999999</v>
      </c>
      <c r="O34">
        <v>73.510000000000005</v>
      </c>
      <c r="P34">
        <v>72</v>
      </c>
      <c r="Q34">
        <v>202201</v>
      </c>
      <c r="R34">
        <v>202252</v>
      </c>
      <c r="U34">
        <v>70050</v>
      </c>
      <c r="V34">
        <v>20</v>
      </c>
      <c r="AO34" t="s">
        <v>44</v>
      </c>
      <c r="AP34" t="s">
        <v>45</v>
      </c>
      <c r="BC34" t="s">
        <v>40</v>
      </c>
      <c r="BD34" t="s">
        <v>41</v>
      </c>
      <c r="BM34" t="s">
        <v>40</v>
      </c>
    </row>
    <row r="35" spans="1:65">
      <c r="A35">
        <v>59931</v>
      </c>
      <c r="B35" t="s">
        <v>81</v>
      </c>
      <c r="C35">
        <v>745</v>
      </c>
      <c r="D35" t="s">
        <v>36</v>
      </c>
      <c r="E35" t="s">
        <v>37</v>
      </c>
      <c r="G35">
        <v>0.89</v>
      </c>
      <c r="H35">
        <v>64.08</v>
      </c>
      <c r="I35">
        <v>0.216</v>
      </c>
      <c r="J35">
        <v>1.1359999999999999</v>
      </c>
      <c r="K35">
        <v>1.29</v>
      </c>
      <c r="L35">
        <v>0</v>
      </c>
      <c r="M35">
        <v>0</v>
      </c>
      <c r="N35">
        <v>1.1359999999999999</v>
      </c>
      <c r="O35">
        <v>81.790000000000006</v>
      </c>
      <c r="P35">
        <v>72</v>
      </c>
      <c r="Q35">
        <v>202201</v>
      </c>
      <c r="R35">
        <v>202252</v>
      </c>
      <c r="U35">
        <v>19060</v>
      </c>
      <c r="V35">
        <v>26</v>
      </c>
      <c r="BC35" t="s">
        <v>40</v>
      </c>
      <c r="BD35" t="s">
        <v>41</v>
      </c>
      <c r="BM35" t="s">
        <v>40</v>
      </c>
    </row>
    <row r="36" spans="1:65">
      <c r="A36">
        <v>59932</v>
      </c>
      <c r="B36" t="s">
        <v>82</v>
      </c>
      <c r="C36">
        <v>745</v>
      </c>
      <c r="D36" t="s">
        <v>36</v>
      </c>
      <c r="E36" t="s">
        <v>37</v>
      </c>
      <c r="G36">
        <v>0.68</v>
      </c>
      <c r="H36">
        <v>48.96</v>
      </c>
      <c r="I36">
        <v>0.216</v>
      </c>
      <c r="J36">
        <v>0.86799999999999999</v>
      </c>
      <c r="K36">
        <v>0.75</v>
      </c>
      <c r="L36">
        <v>0</v>
      </c>
      <c r="M36">
        <v>0</v>
      </c>
      <c r="N36">
        <v>0.86799999999999999</v>
      </c>
      <c r="O36">
        <v>62.49</v>
      </c>
      <c r="P36">
        <v>72</v>
      </c>
      <c r="Q36">
        <v>202201</v>
      </c>
      <c r="R36">
        <v>202252</v>
      </c>
      <c r="U36">
        <v>13018</v>
      </c>
      <c r="V36">
        <v>12</v>
      </c>
      <c r="BC36" t="s">
        <v>40</v>
      </c>
      <c r="BD36" t="s">
        <v>41</v>
      </c>
      <c r="BM36" t="s">
        <v>40</v>
      </c>
    </row>
    <row r="37" spans="1:65">
      <c r="A37">
        <v>59937</v>
      </c>
      <c r="B37" t="s">
        <v>83</v>
      </c>
      <c r="C37">
        <v>745</v>
      </c>
      <c r="D37" t="s">
        <v>36</v>
      </c>
      <c r="E37" t="s">
        <v>37</v>
      </c>
      <c r="G37">
        <v>0.68</v>
      </c>
      <c r="H37">
        <v>48.96</v>
      </c>
      <c r="I37">
        <v>0.216</v>
      </c>
      <c r="J37">
        <v>0.86799999999999999</v>
      </c>
      <c r="K37">
        <v>0.75</v>
      </c>
      <c r="L37">
        <v>0</v>
      </c>
      <c r="M37">
        <v>0</v>
      </c>
      <c r="N37">
        <v>0.86799999999999999</v>
      </c>
      <c r="O37">
        <v>62.49</v>
      </c>
      <c r="P37">
        <v>72</v>
      </c>
      <c r="Q37">
        <v>202201</v>
      </c>
      <c r="R37">
        <v>202252</v>
      </c>
      <c r="U37">
        <v>13046</v>
      </c>
      <c r="V37">
        <v>12</v>
      </c>
      <c r="BC37" t="s">
        <v>40</v>
      </c>
      <c r="BD37" t="s">
        <v>41</v>
      </c>
      <c r="BM37" t="s">
        <v>40</v>
      </c>
    </row>
    <row r="38" spans="1:65">
      <c r="A38">
        <v>59939</v>
      </c>
      <c r="B38" t="s">
        <v>84</v>
      </c>
      <c r="C38">
        <v>745</v>
      </c>
      <c r="D38" t="s">
        <v>36</v>
      </c>
      <c r="E38" t="s">
        <v>37</v>
      </c>
      <c r="G38">
        <v>0.73</v>
      </c>
      <c r="H38">
        <v>52.56</v>
      </c>
      <c r="I38">
        <v>0.216</v>
      </c>
      <c r="J38">
        <v>0.93200000000000005</v>
      </c>
      <c r="K38">
        <v>0.86</v>
      </c>
      <c r="L38">
        <v>0</v>
      </c>
      <c r="M38">
        <v>0</v>
      </c>
      <c r="N38">
        <v>0.93200000000000005</v>
      </c>
      <c r="O38">
        <v>67.099999999999994</v>
      </c>
      <c r="P38">
        <v>72</v>
      </c>
      <c r="Q38">
        <v>202201</v>
      </c>
      <c r="R38">
        <v>202252</v>
      </c>
      <c r="U38">
        <v>22030</v>
      </c>
      <c r="V38">
        <v>16</v>
      </c>
      <c r="BC38" t="s">
        <v>40</v>
      </c>
      <c r="BD38" t="s">
        <v>41</v>
      </c>
      <c r="BM38" t="s">
        <v>40</v>
      </c>
    </row>
    <row r="39" spans="1:65">
      <c r="A39">
        <v>59940</v>
      </c>
      <c r="B39" t="s">
        <v>85</v>
      </c>
      <c r="C39">
        <v>745</v>
      </c>
      <c r="D39" t="s">
        <v>36</v>
      </c>
      <c r="E39" t="s">
        <v>37</v>
      </c>
      <c r="G39">
        <v>0.68</v>
      </c>
      <c r="H39">
        <v>48.96</v>
      </c>
      <c r="I39">
        <v>0.216</v>
      </c>
      <c r="J39">
        <v>0.86799999999999999</v>
      </c>
      <c r="K39">
        <v>0.75</v>
      </c>
      <c r="L39">
        <v>0</v>
      </c>
      <c r="M39">
        <v>0</v>
      </c>
      <c r="N39">
        <v>0.86799999999999999</v>
      </c>
      <c r="O39">
        <v>62.49</v>
      </c>
      <c r="P39">
        <v>72</v>
      </c>
      <c r="Q39">
        <v>202201</v>
      </c>
      <c r="R39">
        <v>202252</v>
      </c>
      <c r="U39">
        <v>13058</v>
      </c>
      <c r="V39">
        <v>12</v>
      </c>
      <c r="BC39" t="s">
        <v>40</v>
      </c>
      <c r="BD39" t="s">
        <v>41</v>
      </c>
      <c r="BM39" t="s">
        <v>40</v>
      </c>
    </row>
    <row r="40" spans="1:65">
      <c r="A40">
        <v>59941</v>
      </c>
      <c r="B40" t="s">
        <v>86</v>
      </c>
      <c r="C40">
        <v>745</v>
      </c>
      <c r="D40" t="s">
        <v>36</v>
      </c>
      <c r="E40" t="s">
        <v>37</v>
      </c>
      <c r="G40">
        <v>0.68</v>
      </c>
      <c r="H40">
        <v>48.96</v>
      </c>
      <c r="I40">
        <v>0.216</v>
      </c>
      <c r="J40">
        <v>0.86799999999999999</v>
      </c>
      <c r="K40">
        <v>0.75</v>
      </c>
      <c r="L40">
        <v>0</v>
      </c>
      <c r="M40">
        <v>0</v>
      </c>
      <c r="N40">
        <v>0.86799999999999999</v>
      </c>
      <c r="O40">
        <v>62.49</v>
      </c>
      <c r="P40">
        <v>72</v>
      </c>
      <c r="Q40">
        <v>202201</v>
      </c>
      <c r="R40">
        <v>202252</v>
      </c>
      <c r="U40">
        <v>13070</v>
      </c>
      <c r="V40">
        <v>12</v>
      </c>
      <c r="BC40" t="s">
        <v>40</v>
      </c>
      <c r="BD40" t="s">
        <v>41</v>
      </c>
      <c r="BM40" t="s">
        <v>40</v>
      </c>
    </row>
    <row r="41" spans="1:65">
      <c r="A41">
        <v>59946</v>
      </c>
      <c r="B41" t="s">
        <v>87</v>
      </c>
      <c r="C41">
        <v>745</v>
      </c>
      <c r="D41" t="s">
        <v>36</v>
      </c>
      <c r="E41" t="s">
        <v>37</v>
      </c>
      <c r="G41">
        <v>0.68</v>
      </c>
      <c r="H41">
        <v>48.96</v>
      </c>
      <c r="I41">
        <v>0.216</v>
      </c>
      <c r="J41">
        <v>0.86799999999999999</v>
      </c>
      <c r="K41">
        <v>0.75</v>
      </c>
      <c r="L41">
        <v>0</v>
      </c>
      <c r="M41">
        <v>0</v>
      </c>
      <c r="N41">
        <v>0.86799999999999999</v>
      </c>
      <c r="O41">
        <v>62.49</v>
      </c>
      <c r="P41">
        <v>72</v>
      </c>
      <c r="Q41">
        <v>202201</v>
      </c>
      <c r="R41">
        <v>202252</v>
      </c>
      <c r="U41">
        <v>13012</v>
      </c>
      <c r="V41">
        <v>12</v>
      </c>
      <c r="BC41" t="s">
        <v>40</v>
      </c>
      <c r="BD41" t="s">
        <v>41</v>
      </c>
      <c r="BM41" t="s">
        <v>40</v>
      </c>
    </row>
    <row r="42" spans="1:65">
      <c r="A42">
        <v>59947</v>
      </c>
      <c r="B42" t="s">
        <v>88</v>
      </c>
      <c r="C42">
        <v>745</v>
      </c>
      <c r="D42" t="s">
        <v>36</v>
      </c>
      <c r="E42" t="s">
        <v>37</v>
      </c>
      <c r="G42">
        <v>0.77</v>
      </c>
      <c r="H42">
        <v>55.44</v>
      </c>
      <c r="I42">
        <v>0.216</v>
      </c>
      <c r="J42">
        <v>0.98299999999999998</v>
      </c>
      <c r="K42">
        <v>0.96</v>
      </c>
      <c r="L42">
        <v>0</v>
      </c>
      <c r="M42">
        <v>0</v>
      </c>
      <c r="N42">
        <v>0.98299999999999998</v>
      </c>
      <c r="O42">
        <v>70.77</v>
      </c>
      <c r="P42">
        <v>72</v>
      </c>
      <c r="Q42">
        <v>202201</v>
      </c>
      <c r="R42">
        <v>202252</v>
      </c>
      <c r="U42">
        <v>16060</v>
      </c>
      <c r="V42">
        <v>17</v>
      </c>
      <c r="BC42" t="s">
        <v>40</v>
      </c>
      <c r="BD42" t="s">
        <v>41</v>
      </c>
      <c r="BM42" t="s">
        <v>40</v>
      </c>
    </row>
    <row r="43" spans="1:65">
      <c r="A43">
        <v>59949</v>
      </c>
      <c r="B43" t="s">
        <v>89</v>
      </c>
      <c r="C43">
        <v>745</v>
      </c>
      <c r="D43" t="s">
        <v>36</v>
      </c>
      <c r="E43" t="s">
        <v>37</v>
      </c>
      <c r="G43">
        <v>0.82</v>
      </c>
      <c r="H43">
        <v>59.04</v>
      </c>
      <c r="I43">
        <v>0.216</v>
      </c>
      <c r="J43">
        <v>1.046</v>
      </c>
      <c r="K43">
        <v>1.0900000000000001</v>
      </c>
      <c r="L43">
        <v>0</v>
      </c>
      <c r="M43">
        <v>0</v>
      </c>
      <c r="N43">
        <v>1.046</v>
      </c>
      <c r="O43">
        <v>75.31</v>
      </c>
      <c r="P43">
        <v>72</v>
      </c>
      <c r="Q43">
        <v>202201</v>
      </c>
      <c r="R43">
        <v>202252</v>
      </c>
      <c r="U43">
        <v>73096</v>
      </c>
      <c r="V43">
        <v>21</v>
      </c>
      <c r="BC43" t="s">
        <v>40</v>
      </c>
      <c r="BD43" t="s">
        <v>41</v>
      </c>
      <c r="BM43" t="s">
        <v>40</v>
      </c>
    </row>
    <row r="44" spans="1:65">
      <c r="A44">
        <v>59956</v>
      </c>
      <c r="B44" t="s">
        <v>90</v>
      </c>
      <c r="C44">
        <v>745</v>
      </c>
      <c r="D44" t="s">
        <v>36</v>
      </c>
      <c r="E44" t="s">
        <v>37</v>
      </c>
      <c r="G44">
        <v>0.84</v>
      </c>
      <c r="H44">
        <v>60.48</v>
      </c>
      <c r="I44">
        <v>0.216</v>
      </c>
      <c r="J44">
        <v>1.0720000000000001</v>
      </c>
      <c r="K44">
        <v>1.1399999999999999</v>
      </c>
      <c r="L44">
        <v>0</v>
      </c>
      <c r="M44">
        <v>0</v>
      </c>
      <c r="N44">
        <v>1.0720000000000001</v>
      </c>
      <c r="O44">
        <v>77.180000000000007</v>
      </c>
      <c r="P44">
        <v>72</v>
      </c>
      <c r="Q44">
        <v>202201</v>
      </c>
      <c r="R44">
        <v>202252</v>
      </c>
      <c r="U44">
        <v>25025</v>
      </c>
      <c r="V44">
        <v>23</v>
      </c>
      <c r="BC44" t="s">
        <v>40</v>
      </c>
      <c r="BD44" t="s">
        <v>41</v>
      </c>
      <c r="BM44" t="s">
        <v>40</v>
      </c>
    </row>
    <row r="45" spans="1:65">
      <c r="A45">
        <v>60259</v>
      </c>
      <c r="B45" t="s">
        <v>91</v>
      </c>
      <c r="C45">
        <v>745</v>
      </c>
      <c r="D45" t="s">
        <v>36</v>
      </c>
      <c r="E45" t="s">
        <v>37</v>
      </c>
      <c r="G45">
        <v>0.8</v>
      </c>
      <c r="H45">
        <v>57.6</v>
      </c>
      <c r="I45">
        <v>0.216</v>
      </c>
      <c r="J45">
        <v>1.0209999999999999</v>
      </c>
      <c r="K45">
        <v>1.04</v>
      </c>
      <c r="L45">
        <v>0</v>
      </c>
      <c r="M45">
        <v>0</v>
      </c>
      <c r="N45">
        <v>1.0209999999999999</v>
      </c>
      <c r="O45">
        <v>73.510000000000005</v>
      </c>
      <c r="P45">
        <v>72</v>
      </c>
      <c r="Q45">
        <v>202201</v>
      </c>
      <c r="R45">
        <v>202252</v>
      </c>
      <c r="U45">
        <v>40074</v>
      </c>
      <c r="V45">
        <v>20</v>
      </c>
      <c r="AO45" t="s">
        <v>44</v>
      </c>
      <c r="AP45" t="s">
        <v>45</v>
      </c>
      <c r="BC45" t="s">
        <v>40</v>
      </c>
      <c r="BD45" t="s">
        <v>41</v>
      </c>
      <c r="BM45" t="s">
        <v>40</v>
      </c>
    </row>
    <row r="46" spans="1:65">
      <c r="A46">
        <v>64998</v>
      </c>
      <c r="B46" t="s">
        <v>92</v>
      </c>
      <c r="C46">
        <v>745</v>
      </c>
      <c r="D46" t="s">
        <v>36</v>
      </c>
      <c r="E46" t="s">
        <v>37</v>
      </c>
      <c r="G46">
        <v>0.78</v>
      </c>
      <c r="H46">
        <v>56.16</v>
      </c>
      <c r="I46">
        <v>0.216</v>
      </c>
      <c r="J46">
        <v>0.995</v>
      </c>
      <c r="K46">
        <v>0.99</v>
      </c>
      <c r="L46">
        <v>0</v>
      </c>
      <c r="M46">
        <v>0</v>
      </c>
      <c r="N46">
        <v>0.995</v>
      </c>
      <c r="O46">
        <v>71.64</v>
      </c>
      <c r="P46">
        <v>72</v>
      </c>
      <c r="Q46">
        <v>202201</v>
      </c>
      <c r="R46">
        <v>202252</v>
      </c>
      <c r="U46">
        <v>22012</v>
      </c>
      <c r="V46">
        <v>18</v>
      </c>
      <c r="BC46" t="s">
        <v>40</v>
      </c>
      <c r="BD46" t="s">
        <v>41</v>
      </c>
      <c r="BM46" t="s">
        <v>40</v>
      </c>
    </row>
    <row r="47" spans="1:65">
      <c r="A47">
        <v>65000</v>
      </c>
      <c r="B47" t="s">
        <v>93</v>
      </c>
      <c r="C47">
        <v>745</v>
      </c>
      <c r="D47" t="s">
        <v>36</v>
      </c>
      <c r="E47" t="s">
        <v>37</v>
      </c>
      <c r="G47">
        <v>0.73</v>
      </c>
      <c r="H47">
        <v>52.56</v>
      </c>
      <c r="I47">
        <v>0.216</v>
      </c>
      <c r="J47">
        <v>0.93200000000000005</v>
      </c>
      <c r="K47">
        <v>0.86</v>
      </c>
      <c r="L47">
        <v>0</v>
      </c>
      <c r="M47">
        <v>0</v>
      </c>
      <c r="N47">
        <v>0.93200000000000005</v>
      </c>
      <c r="O47">
        <v>67.099999999999994</v>
      </c>
      <c r="P47">
        <v>72</v>
      </c>
      <c r="Q47">
        <v>202201</v>
      </c>
      <c r="R47">
        <v>202252</v>
      </c>
      <c r="U47">
        <v>28015</v>
      </c>
      <c r="V47">
        <v>16</v>
      </c>
      <c r="AM47" t="s">
        <v>38</v>
      </c>
      <c r="AN47" t="s">
        <v>39</v>
      </c>
      <c r="BC47" t="s">
        <v>40</v>
      </c>
      <c r="BD47" t="s">
        <v>41</v>
      </c>
      <c r="BM47" t="s">
        <v>40</v>
      </c>
    </row>
    <row r="48" spans="1:65">
      <c r="A48">
        <v>65040</v>
      </c>
      <c r="B48" t="s">
        <v>94</v>
      </c>
      <c r="C48">
        <v>745</v>
      </c>
      <c r="D48" t="s">
        <v>36</v>
      </c>
      <c r="E48" t="s">
        <v>37</v>
      </c>
      <c r="G48">
        <v>0.73</v>
      </c>
      <c r="H48">
        <v>52.56</v>
      </c>
      <c r="I48">
        <v>0.216</v>
      </c>
      <c r="J48">
        <v>0.93200000000000005</v>
      </c>
      <c r="K48">
        <v>0.86</v>
      </c>
      <c r="L48">
        <v>0</v>
      </c>
      <c r="M48">
        <v>0</v>
      </c>
      <c r="N48">
        <v>0.93200000000000005</v>
      </c>
      <c r="O48">
        <v>67.099999999999994</v>
      </c>
      <c r="P48">
        <v>72</v>
      </c>
      <c r="Q48">
        <v>202201</v>
      </c>
      <c r="R48">
        <v>202252</v>
      </c>
      <c r="U48">
        <v>37030</v>
      </c>
      <c r="V48">
        <v>16</v>
      </c>
      <c r="BC48" t="s">
        <v>40</v>
      </c>
      <c r="BD48" t="s">
        <v>41</v>
      </c>
      <c r="BM48" t="s">
        <v>40</v>
      </c>
    </row>
    <row r="49" spans="1:65">
      <c r="A49">
        <v>65047</v>
      </c>
      <c r="B49" t="s">
        <v>95</v>
      </c>
      <c r="C49">
        <v>745</v>
      </c>
      <c r="D49" t="s">
        <v>36</v>
      </c>
      <c r="E49" t="s">
        <v>37</v>
      </c>
      <c r="G49">
        <v>0.77</v>
      </c>
      <c r="H49">
        <v>55.44</v>
      </c>
      <c r="I49">
        <v>0.216</v>
      </c>
      <c r="J49">
        <v>0.98299999999999998</v>
      </c>
      <c r="K49">
        <v>0.96</v>
      </c>
      <c r="L49">
        <v>0</v>
      </c>
      <c r="M49">
        <v>0</v>
      </c>
      <c r="N49">
        <v>0.98299999999999998</v>
      </c>
      <c r="O49">
        <v>70.77</v>
      </c>
      <c r="P49">
        <v>72</v>
      </c>
      <c r="Q49">
        <v>202201</v>
      </c>
      <c r="R49">
        <v>202252</v>
      </c>
      <c r="U49">
        <v>58007</v>
      </c>
      <c r="V49">
        <v>17</v>
      </c>
      <c r="AO49" t="s">
        <v>44</v>
      </c>
      <c r="AP49" t="s">
        <v>45</v>
      </c>
      <c r="BC49" t="s">
        <v>40</v>
      </c>
      <c r="BD49" t="s">
        <v>41</v>
      </c>
      <c r="BM49" t="s">
        <v>40</v>
      </c>
    </row>
    <row r="50" spans="1:65">
      <c r="A50">
        <v>65712</v>
      </c>
      <c r="B50" t="s">
        <v>96</v>
      </c>
      <c r="C50">
        <v>745</v>
      </c>
      <c r="D50" t="s">
        <v>36</v>
      </c>
      <c r="E50" t="s">
        <v>37</v>
      </c>
      <c r="G50">
        <v>0.73</v>
      </c>
      <c r="H50">
        <v>52.56</v>
      </c>
      <c r="I50">
        <v>0.216</v>
      </c>
      <c r="J50">
        <v>0.93200000000000005</v>
      </c>
      <c r="K50">
        <v>0.86</v>
      </c>
      <c r="L50">
        <v>0</v>
      </c>
      <c r="M50">
        <v>0</v>
      </c>
      <c r="N50">
        <v>0.93200000000000005</v>
      </c>
      <c r="O50">
        <v>67.099999999999994</v>
      </c>
      <c r="P50">
        <v>72</v>
      </c>
      <c r="Q50">
        <v>202201</v>
      </c>
      <c r="R50">
        <v>202252</v>
      </c>
      <c r="U50">
        <v>28025</v>
      </c>
      <c r="V50">
        <v>16</v>
      </c>
      <c r="AM50" t="s">
        <v>38</v>
      </c>
      <c r="AN50" t="s">
        <v>39</v>
      </c>
      <c r="BC50" t="s">
        <v>40</v>
      </c>
      <c r="BD50" t="s">
        <v>41</v>
      </c>
      <c r="BM50" t="s">
        <v>40</v>
      </c>
    </row>
    <row r="51" spans="1:65">
      <c r="A51">
        <v>68610</v>
      </c>
      <c r="B51" t="s">
        <v>97</v>
      </c>
      <c r="C51">
        <v>745</v>
      </c>
      <c r="D51" t="s">
        <v>36</v>
      </c>
      <c r="E51" t="s">
        <v>37</v>
      </c>
      <c r="G51">
        <v>0.77</v>
      </c>
      <c r="H51">
        <v>55.44</v>
      </c>
      <c r="I51">
        <v>0.216</v>
      </c>
      <c r="J51">
        <v>0.98299999999999998</v>
      </c>
      <c r="K51">
        <v>0.96</v>
      </c>
      <c r="L51">
        <v>0</v>
      </c>
      <c r="M51">
        <v>0</v>
      </c>
      <c r="N51">
        <v>0.98299999999999998</v>
      </c>
      <c r="O51">
        <v>70.77</v>
      </c>
      <c r="P51">
        <v>72</v>
      </c>
      <c r="Q51">
        <v>202201</v>
      </c>
      <c r="R51">
        <v>202252</v>
      </c>
      <c r="U51">
        <v>58066</v>
      </c>
      <c r="V51">
        <v>17</v>
      </c>
      <c r="AO51" t="s">
        <v>44</v>
      </c>
      <c r="AP51" t="s">
        <v>45</v>
      </c>
      <c r="BC51" t="s">
        <v>40</v>
      </c>
      <c r="BD51" t="s">
        <v>41</v>
      </c>
      <c r="BM51" t="s">
        <v>40</v>
      </c>
    </row>
    <row r="52" spans="1:65">
      <c r="A52">
        <v>69203</v>
      </c>
      <c r="B52" t="s">
        <v>98</v>
      </c>
      <c r="C52">
        <v>745</v>
      </c>
      <c r="D52" t="s">
        <v>36</v>
      </c>
      <c r="E52" t="s">
        <v>37</v>
      </c>
      <c r="G52">
        <v>0.82</v>
      </c>
      <c r="H52">
        <v>59.04</v>
      </c>
      <c r="I52">
        <v>0.216</v>
      </c>
      <c r="J52">
        <v>1.046</v>
      </c>
      <c r="K52">
        <v>1.0900000000000001</v>
      </c>
      <c r="L52">
        <v>0</v>
      </c>
      <c r="M52">
        <v>0</v>
      </c>
      <c r="N52">
        <v>1.046</v>
      </c>
      <c r="O52">
        <v>75.31</v>
      </c>
      <c r="P52">
        <v>72</v>
      </c>
      <c r="Q52">
        <v>202201</v>
      </c>
      <c r="R52">
        <v>202252</v>
      </c>
      <c r="U52">
        <v>34040</v>
      </c>
      <c r="V52">
        <v>21</v>
      </c>
      <c r="AO52" t="s">
        <v>44</v>
      </c>
      <c r="AP52" t="s">
        <v>45</v>
      </c>
      <c r="BC52" t="s">
        <v>40</v>
      </c>
      <c r="BD52" t="s">
        <v>41</v>
      </c>
      <c r="BM52" t="s">
        <v>40</v>
      </c>
    </row>
    <row r="53" spans="1:65">
      <c r="A53">
        <v>69204</v>
      </c>
      <c r="B53" t="s">
        <v>99</v>
      </c>
      <c r="C53">
        <v>745</v>
      </c>
      <c r="D53" t="s">
        <v>36</v>
      </c>
      <c r="E53" t="s">
        <v>37</v>
      </c>
      <c r="G53">
        <v>0.78</v>
      </c>
      <c r="H53">
        <v>56.16</v>
      </c>
      <c r="I53">
        <v>0.216</v>
      </c>
      <c r="J53">
        <v>0.995</v>
      </c>
      <c r="K53">
        <v>0.99</v>
      </c>
      <c r="L53">
        <v>0</v>
      </c>
      <c r="M53">
        <v>0</v>
      </c>
      <c r="N53">
        <v>0.995</v>
      </c>
      <c r="O53">
        <v>71.64</v>
      </c>
      <c r="P53">
        <v>72</v>
      </c>
      <c r="Q53">
        <v>202201</v>
      </c>
      <c r="R53">
        <v>202252</v>
      </c>
      <c r="U53">
        <v>64050</v>
      </c>
      <c r="V53">
        <v>18</v>
      </c>
      <c r="BC53" t="s">
        <v>40</v>
      </c>
      <c r="BD53" t="s">
        <v>41</v>
      </c>
      <c r="BM53" t="s">
        <v>40</v>
      </c>
    </row>
    <row r="54" spans="1:65">
      <c r="A54">
        <v>74230</v>
      </c>
      <c r="B54" t="s">
        <v>100</v>
      </c>
      <c r="C54">
        <v>745</v>
      </c>
      <c r="D54" t="s">
        <v>36</v>
      </c>
      <c r="E54" t="s">
        <v>37</v>
      </c>
      <c r="G54">
        <v>0.8</v>
      </c>
      <c r="H54">
        <v>57.6</v>
      </c>
      <c r="I54">
        <v>0.216</v>
      </c>
      <c r="J54">
        <v>1.0209999999999999</v>
      </c>
      <c r="K54">
        <v>1.04</v>
      </c>
      <c r="L54">
        <v>0</v>
      </c>
      <c r="M54">
        <v>0</v>
      </c>
      <c r="N54">
        <v>1.0209999999999999</v>
      </c>
      <c r="O54">
        <v>73.510000000000005</v>
      </c>
      <c r="P54">
        <v>72</v>
      </c>
      <c r="Q54">
        <v>202201</v>
      </c>
      <c r="R54">
        <v>202252</v>
      </c>
      <c r="U54">
        <v>40042</v>
      </c>
      <c r="V54">
        <v>20</v>
      </c>
      <c r="AO54" t="s">
        <v>44</v>
      </c>
      <c r="AP54" t="s">
        <v>45</v>
      </c>
      <c r="BC54" t="s">
        <v>40</v>
      </c>
      <c r="BD54" t="s">
        <v>41</v>
      </c>
      <c r="BM54" t="s">
        <v>40</v>
      </c>
    </row>
    <row r="55" spans="1:65">
      <c r="A55">
        <v>74561</v>
      </c>
      <c r="B55" t="s">
        <v>101</v>
      </c>
      <c r="C55">
        <v>745</v>
      </c>
      <c r="D55" t="s">
        <v>36</v>
      </c>
      <c r="E55" t="s">
        <v>37</v>
      </c>
      <c r="G55">
        <v>0.82</v>
      </c>
      <c r="H55">
        <v>59.04</v>
      </c>
      <c r="I55">
        <v>0.216</v>
      </c>
      <c r="J55">
        <v>1.046</v>
      </c>
      <c r="K55">
        <v>1.0900000000000001</v>
      </c>
      <c r="L55">
        <v>0</v>
      </c>
      <c r="M55">
        <v>0</v>
      </c>
      <c r="N55">
        <v>1.046</v>
      </c>
      <c r="O55">
        <v>75.31</v>
      </c>
      <c r="P55">
        <v>72</v>
      </c>
      <c r="Q55">
        <v>202201</v>
      </c>
      <c r="R55">
        <v>202252</v>
      </c>
      <c r="U55">
        <v>22007</v>
      </c>
      <c r="V55">
        <v>21</v>
      </c>
      <c r="BC55" t="s">
        <v>40</v>
      </c>
      <c r="BD55" t="s">
        <v>41</v>
      </c>
      <c r="BM55" t="s">
        <v>40</v>
      </c>
    </row>
    <row r="56" spans="1:65">
      <c r="A56">
        <v>74562</v>
      </c>
      <c r="B56" t="s">
        <v>102</v>
      </c>
      <c r="C56">
        <v>745</v>
      </c>
      <c r="D56" t="s">
        <v>36</v>
      </c>
      <c r="E56" t="s">
        <v>37</v>
      </c>
      <c r="G56">
        <v>0.8</v>
      </c>
      <c r="H56">
        <v>57.6</v>
      </c>
      <c r="I56">
        <v>0.216</v>
      </c>
      <c r="J56">
        <v>1.0209999999999999</v>
      </c>
      <c r="K56">
        <v>1.04</v>
      </c>
      <c r="L56">
        <v>0</v>
      </c>
      <c r="M56">
        <v>0</v>
      </c>
      <c r="N56">
        <v>1.0209999999999999</v>
      </c>
      <c r="O56">
        <v>73.510000000000005</v>
      </c>
      <c r="P56">
        <v>72</v>
      </c>
      <c r="Q56">
        <v>202201</v>
      </c>
      <c r="R56">
        <v>202252</v>
      </c>
      <c r="U56">
        <v>22011</v>
      </c>
      <c r="V56">
        <v>20</v>
      </c>
      <c r="AG56" t="s">
        <v>103</v>
      </c>
      <c r="AH56" t="s">
        <v>104</v>
      </c>
      <c r="BC56" t="s">
        <v>40</v>
      </c>
      <c r="BD56" t="s">
        <v>41</v>
      </c>
      <c r="BM56" t="s">
        <v>40</v>
      </c>
    </row>
    <row r="57" spans="1:65">
      <c r="A57">
        <v>74564</v>
      </c>
      <c r="B57" t="s">
        <v>105</v>
      </c>
      <c r="C57">
        <v>745</v>
      </c>
      <c r="D57" t="s">
        <v>36</v>
      </c>
      <c r="E57" t="s">
        <v>37</v>
      </c>
      <c r="G57">
        <v>0.73</v>
      </c>
      <c r="H57">
        <v>52.56</v>
      </c>
      <c r="I57">
        <v>0.216</v>
      </c>
      <c r="J57">
        <v>0.93200000000000005</v>
      </c>
      <c r="K57">
        <v>0.86</v>
      </c>
      <c r="L57">
        <v>0</v>
      </c>
      <c r="M57">
        <v>0</v>
      </c>
      <c r="N57">
        <v>0.93200000000000005</v>
      </c>
      <c r="O57">
        <v>67.099999999999994</v>
      </c>
      <c r="P57">
        <v>72</v>
      </c>
      <c r="Q57">
        <v>202201</v>
      </c>
      <c r="R57">
        <v>202252</v>
      </c>
      <c r="U57">
        <v>22088</v>
      </c>
      <c r="V57">
        <v>16</v>
      </c>
      <c r="BC57" t="s">
        <v>40</v>
      </c>
      <c r="BD57" t="s">
        <v>41</v>
      </c>
      <c r="BM57" t="s">
        <v>40</v>
      </c>
    </row>
    <row r="58" spans="1:65">
      <c r="A58">
        <v>74565</v>
      </c>
      <c r="B58" t="s">
        <v>106</v>
      </c>
      <c r="C58">
        <v>745</v>
      </c>
      <c r="D58" t="s">
        <v>36</v>
      </c>
      <c r="E58" t="s">
        <v>37</v>
      </c>
      <c r="G58">
        <v>0.69</v>
      </c>
      <c r="H58">
        <v>49.68</v>
      </c>
      <c r="I58">
        <v>0.216</v>
      </c>
      <c r="J58">
        <v>0.88100000000000001</v>
      </c>
      <c r="K58">
        <v>0.77</v>
      </c>
      <c r="L58">
        <v>0</v>
      </c>
      <c r="M58">
        <v>0</v>
      </c>
      <c r="N58">
        <v>0.88100000000000001</v>
      </c>
      <c r="O58">
        <v>63.43</v>
      </c>
      <c r="P58">
        <v>72</v>
      </c>
      <c r="Q58">
        <v>202201</v>
      </c>
      <c r="R58">
        <v>202252</v>
      </c>
      <c r="U58">
        <v>22090</v>
      </c>
      <c r="V58">
        <v>13</v>
      </c>
      <c r="BC58" t="s">
        <v>40</v>
      </c>
      <c r="BD58" t="s">
        <v>41</v>
      </c>
      <c r="BM58" t="s">
        <v>40</v>
      </c>
    </row>
    <row r="59" spans="1:65">
      <c r="A59">
        <v>74566</v>
      </c>
      <c r="B59" t="s">
        <v>107</v>
      </c>
      <c r="C59">
        <v>745</v>
      </c>
      <c r="D59" t="s">
        <v>36</v>
      </c>
      <c r="E59" t="s">
        <v>37</v>
      </c>
      <c r="G59">
        <v>0.77</v>
      </c>
      <c r="H59">
        <v>55.44</v>
      </c>
      <c r="I59">
        <v>0.216</v>
      </c>
      <c r="J59">
        <v>0.98299999999999998</v>
      </c>
      <c r="K59">
        <v>0.96</v>
      </c>
      <c r="L59">
        <v>0</v>
      </c>
      <c r="M59">
        <v>0</v>
      </c>
      <c r="N59">
        <v>0.98299999999999998</v>
      </c>
      <c r="O59">
        <v>70.77</v>
      </c>
      <c r="P59">
        <v>72</v>
      </c>
      <c r="Q59">
        <v>202201</v>
      </c>
      <c r="R59">
        <v>202252</v>
      </c>
      <c r="U59">
        <v>34050</v>
      </c>
      <c r="V59">
        <v>17</v>
      </c>
      <c r="BC59" t="s">
        <v>40</v>
      </c>
      <c r="BD59" t="s">
        <v>41</v>
      </c>
      <c r="BM59" t="s">
        <v>40</v>
      </c>
    </row>
    <row r="60" spans="1:65">
      <c r="A60">
        <v>74570</v>
      </c>
      <c r="B60" t="s">
        <v>108</v>
      </c>
      <c r="C60">
        <v>745</v>
      </c>
      <c r="D60" t="s">
        <v>36</v>
      </c>
      <c r="E60" t="s">
        <v>37</v>
      </c>
      <c r="G60">
        <v>0.82</v>
      </c>
      <c r="H60">
        <v>59.04</v>
      </c>
      <c r="I60">
        <v>0.216</v>
      </c>
      <c r="J60">
        <v>1.046</v>
      </c>
      <c r="K60">
        <v>1.0900000000000001</v>
      </c>
      <c r="L60">
        <v>0</v>
      </c>
      <c r="M60">
        <v>0</v>
      </c>
      <c r="N60">
        <v>1.046</v>
      </c>
      <c r="O60">
        <v>75.31</v>
      </c>
      <c r="P60">
        <v>72</v>
      </c>
      <c r="Q60">
        <v>202201</v>
      </c>
      <c r="R60">
        <v>202252</v>
      </c>
      <c r="U60">
        <v>40059</v>
      </c>
      <c r="V60">
        <v>21</v>
      </c>
      <c r="AO60" t="s">
        <v>44</v>
      </c>
      <c r="AP60" t="s">
        <v>45</v>
      </c>
      <c r="BC60" t="s">
        <v>40</v>
      </c>
      <c r="BD60" t="s">
        <v>41</v>
      </c>
      <c r="BM60" t="s">
        <v>40</v>
      </c>
    </row>
    <row r="61" spans="1:65">
      <c r="A61">
        <v>74574</v>
      </c>
      <c r="B61" t="s">
        <v>109</v>
      </c>
      <c r="C61">
        <v>745</v>
      </c>
      <c r="D61" t="s">
        <v>36</v>
      </c>
      <c r="E61" t="s">
        <v>37</v>
      </c>
      <c r="G61">
        <v>0.77</v>
      </c>
      <c r="H61">
        <v>55.44</v>
      </c>
      <c r="I61">
        <v>0.216</v>
      </c>
      <c r="J61">
        <v>0.98299999999999998</v>
      </c>
      <c r="K61">
        <v>0.96</v>
      </c>
      <c r="L61">
        <v>0</v>
      </c>
      <c r="M61">
        <v>0</v>
      </c>
      <c r="N61">
        <v>0.98299999999999998</v>
      </c>
      <c r="O61">
        <v>70.77</v>
      </c>
      <c r="P61">
        <v>72</v>
      </c>
      <c r="Q61">
        <v>202201</v>
      </c>
      <c r="R61">
        <v>202252</v>
      </c>
      <c r="U61">
        <v>76085</v>
      </c>
      <c r="V61">
        <v>17</v>
      </c>
      <c r="BC61" t="s">
        <v>40</v>
      </c>
      <c r="BD61" t="s">
        <v>41</v>
      </c>
      <c r="BM61" t="s">
        <v>40</v>
      </c>
    </row>
    <row r="62" spans="1:65">
      <c r="A62">
        <v>74578</v>
      </c>
      <c r="B62" t="s">
        <v>110</v>
      </c>
      <c r="C62">
        <v>745</v>
      </c>
      <c r="D62" t="s">
        <v>36</v>
      </c>
      <c r="E62" t="s">
        <v>37</v>
      </c>
      <c r="G62">
        <v>0.68</v>
      </c>
      <c r="H62">
        <v>48.96</v>
      </c>
      <c r="I62">
        <v>0.216</v>
      </c>
      <c r="J62">
        <v>0.86799999999999999</v>
      </c>
      <c r="K62">
        <v>0.75</v>
      </c>
      <c r="L62">
        <v>0</v>
      </c>
      <c r="M62">
        <v>0</v>
      </c>
      <c r="N62">
        <v>0.86799999999999999</v>
      </c>
      <c r="O62">
        <v>62.49</v>
      </c>
      <c r="P62">
        <v>72</v>
      </c>
      <c r="Q62">
        <v>202201</v>
      </c>
      <c r="R62">
        <v>202252</v>
      </c>
      <c r="U62">
        <v>13072</v>
      </c>
      <c r="V62">
        <v>12</v>
      </c>
      <c r="BC62" t="s">
        <v>40</v>
      </c>
      <c r="BD62" t="s">
        <v>41</v>
      </c>
      <c r="BM62" t="s">
        <v>40</v>
      </c>
    </row>
    <row r="63" spans="1:65">
      <c r="A63">
        <v>74582</v>
      </c>
      <c r="B63" t="s">
        <v>111</v>
      </c>
      <c r="C63">
        <v>745</v>
      </c>
      <c r="D63" t="s">
        <v>36</v>
      </c>
      <c r="E63" t="s">
        <v>37</v>
      </c>
      <c r="G63">
        <v>0.78</v>
      </c>
      <c r="H63">
        <v>56.16</v>
      </c>
      <c r="I63">
        <v>0.216</v>
      </c>
      <c r="J63">
        <v>0.995</v>
      </c>
      <c r="K63">
        <v>0.99</v>
      </c>
      <c r="L63">
        <v>0</v>
      </c>
      <c r="M63">
        <v>0</v>
      </c>
      <c r="N63">
        <v>0.995</v>
      </c>
      <c r="O63">
        <v>71.64</v>
      </c>
      <c r="P63">
        <v>72</v>
      </c>
      <c r="Q63">
        <v>202201</v>
      </c>
      <c r="R63">
        <v>202252</v>
      </c>
      <c r="U63">
        <v>22010</v>
      </c>
      <c r="V63">
        <v>18</v>
      </c>
      <c r="BC63" t="s">
        <v>40</v>
      </c>
      <c r="BD63" t="s">
        <v>41</v>
      </c>
      <c r="BM63" t="s">
        <v>40</v>
      </c>
    </row>
    <row r="64" spans="1:65">
      <c r="A64">
        <v>78198</v>
      </c>
      <c r="B64" t="s">
        <v>112</v>
      </c>
      <c r="C64">
        <v>745</v>
      </c>
      <c r="D64" t="s">
        <v>36</v>
      </c>
      <c r="E64" t="s">
        <v>37</v>
      </c>
      <c r="G64">
        <v>0.77</v>
      </c>
      <c r="H64">
        <v>55.44</v>
      </c>
      <c r="I64">
        <v>0.216</v>
      </c>
      <c r="J64">
        <v>0.98299999999999998</v>
      </c>
      <c r="K64">
        <v>0.96</v>
      </c>
      <c r="L64">
        <v>0</v>
      </c>
      <c r="M64">
        <v>0</v>
      </c>
      <c r="N64">
        <v>0.98299999999999998</v>
      </c>
      <c r="O64">
        <v>70.77</v>
      </c>
      <c r="P64">
        <v>72</v>
      </c>
      <c r="Q64">
        <v>202201</v>
      </c>
      <c r="R64">
        <v>202252</v>
      </c>
      <c r="U64">
        <v>25030</v>
      </c>
      <c r="V64">
        <v>17</v>
      </c>
      <c r="AM64" t="s">
        <v>38</v>
      </c>
      <c r="AN64" t="s">
        <v>39</v>
      </c>
      <c r="BC64" t="s">
        <v>40</v>
      </c>
      <c r="BD64" t="s">
        <v>41</v>
      </c>
      <c r="BM64" t="s">
        <v>40</v>
      </c>
    </row>
    <row r="65" spans="1:65">
      <c r="A65">
        <v>82153</v>
      </c>
      <c r="B65" t="s">
        <v>113</v>
      </c>
      <c r="C65">
        <v>745</v>
      </c>
      <c r="D65" t="s">
        <v>36</v>
      </c>
      <c r="E65" t="s">
        <v>37</v>
      </c>
      <c r="G65">
        <v>0.68</v>
      </c>
      <c r="H65">
        <v>48.96</v>
      </c>
      <c r="I65">
        <v>0.216</v>
      </c>
      <c r="J65">
        <v>0.86799999999999999</v>
      </c>
      <c r="K65">
        <v>0.75</v>
      </c>
      <c r="L65">
        <v>0</v>
      </c>
      <c r="M65">
        <v>0</v>
      </c>
      <c r="N65">
        <v>0.86799999999999999</v>
      </c>
      <c r="O65">
        <v>62.49</v>
      </c>
      <c r="P65">
        <v>72</v>
      </c>
      <c r="Q65">
        <v>202201</v>
      </c>
      <c r="R65">
        <v>202252</v>
      </c>
      <c r="U65">
        <v>13240</v>
      </c>
      <c r="V65">
        <v>12</v>
      </c>
      <c r="AM65" t="s">
        <v>38</v>
      </c>
      <c r="AN65" t="s">
        <v>39</v>
      </c>
      <c r="BC65" t="s">
        <v>40</v>
      </c>
      <c r="BD65" t="s">
        <v>41</v>
      </c>
      <c r="BM65" t="s">
        <v>40</v>
      </c>
    </row>
    <row r="66" spans="1:65">
      <c r="A66">
        <v>82154</v>
      </c>
      <c r="B66" t="s">
        <v>114</v>
      </c>
      <c r="C66">
        <v>745</v>
      </c>
      <c r="D66" t="s">
        <v>36</v>
      </c>
      <c r="E66" t="s">
        <v>37</v>
      </c>
      <c r="G66">
        <v>0.84</v>
      </c>
      <c r="H66">
        <v>60.48</v>
      </c>
      <c r="I66">
        <v>0.216</v>
      </c>
      <c r="J66">
        <v>1.0720000000000001</v>
      </c>
      <c r="K66">
        <v>1.1399999999999999</v>
      </c>
      <c r="L66">
        <v>0</v>
      </c>
      <c r="M66">
        <v>0</v>
      </c>
      <c r="N66">
        <v>1.0720000000000001</v>
      </c>
      <c r="O66">
        <v>77.180000000000007</v>
      </c>
      <c r="P66">
        <v>72</v>
      </c>
      <c r="Q66">
        <v>202201</v>
      </c>
      <c r="R66">
        <v>202252</v>
      </c>
      <c r="U66">
        <v>22105</v>
      </c>
      <c r="V66">
        <v>23</v>
      </c>
      <c r="AM66" t="s">
        <v>38</v>
      </c>
      <c r="AN66" t="s">
        <v>39</v>
      </c>
      <c r="BC66" t="s">
        <v>40</v>
      </c>
      <c r="BD66" t="s">
        <v>41</v>
      </c>
      <c r="BM66" t="s">
        <v>40</v>
      </c>
    </row>
    <row r="67" spans="1:65">
      <c r="A67">
        <v>82155</v>
      </c>
      <c r="B67" t="s">
        <v>115</v>
      </c>
      <c r="C67">
        <v>745</v>
      </c>
      <c r="D67" t="s">
        <v>36</v>
      </c>
      <c r="E67" t="s">
        <v>37</v>
      </c>
      <c r="G67">
        <v>0.73</v>
      </c>
      <c r="H67">
        <v>52.56</v>
      </c>
      <c r="I67">
        <v>0.216</v>
      </c>
      <c r="J67">
        <v>0.93200000000000005</v>
      </c>
      <c r="K67">
        <v>0.86</v>
      </c>
      <c r="L67">
        <v>0</v>
      </c>
      <c r="M67">
        <v>0</v>
      </c>
      <c r="N67">
        <v>0.93200000000000005</v>
      </c>
      <c r="O67">
        <v>67.099999999999994</v>
      </c>
      <c r="P67">
        <v>72</v>
      </c>
      <c r="Q67">
        <v>202201</v>
      </c>
      <c r="R67">
        <v>202252</v>
      </c>
      <c r="U67">
        <v>13210</v>
      </c>
      <c r="V67">
        <v>16</v>
      </c>
      <c r="AM67" t="s">
        <v>38</v>
      </c>
      <c r="AN67" t="s">
        <v>39</v>
      </c>
      <c r="BC67" t="s">
        <v>40</v>
      </c>
      <c r="BD67" t="s">
        <v>41</v>
      </c>
      <c r="BM67" t="s">
        <v>40</v>
      </c>
    </row>
    <row r="68" spans="1:65">
      <c r="A68">
        <v>83427</v>
      </c>
      <c r="B68" t="s">
        <v>116</v>
      </c>
      <c r="C68">
        <v>745</v>
      </c>
      <c r="D68" t="s">
        <v>36</v>
      </c>
      <c r="E68" t="s">
        <v>37</v>
      </c>
      <c r="G68">
        <v>0.77</v>
      </c>
      <c r="H68">
        <v>55.44</v>
      </c>
      <c r="I68">
        <v>0.216</v>
      </c>
      <c r="J68">
        <v>0.98299999999999998</v>
      </c>
      <c r="K68">
        <v>0.96</v>
      </c>
      <c r="L68">
        <v>0</v>
      </c>
      <c r="M68">
        <v>0</v>
      </c>
      <c r="N68">
        <v>0.98299999999999998</v>
      </c>
      <c r="O68">
        <v>70.77</v>
      </c>
      <c r="P68">
        <v>72</v>
      </c>
      <c r="Q68">
        <v>202201</v>
      </c>
      <c r="R68">
        <v>202252</v>
      </c>
      <c r="U68">
        <v>58035</v>
      </c>
      <c r="V68">
        <v>17</v>
      </c>
      <c r="AO68" t="s">
        <v>44</v>
      </c>
      <c r="AP68" t="s">
        <v>45</v>
      </c>
      <c r="BC68" t="s">
        <v>40</v>
      </c>
      <c r="BD68" t="s">
        <v>41</v>
      </c>
      <c r="BM68" t="s">
        <v>40</v>
      </c>
    </row>
    <row r="69" spans="1:65">
      <c r="A69">
        <v>83663</v>
      </c>
      <c r="B69" t="s">
        <v>117</v>
      </c>
      <c r="C69">
        <v>745</v>
      </c>
      <c r="D69" t="s">
        <v>36</v>
      </c>
      <c r="E69" t="s">
        <v>37</v>
      </c>
      <c r="G69">
        <v>0.95</v>
      </c>
      <c r="H69">
        <v>68.400000000000006</v>
      </c>
      <c r="I69">
        <v>0.216</v>
      </c>
      <c r="J69">
        <v>1.212</v>
      </c>
      <c r="K69">
        <v>1.46</v>
      </c>
      <c r="L69">
        <v>0</v>
      </c>
      <c r="M69">
        <v>0</v>
      </c>
      <c r="N69">
        <v>1.212</v>
      </c>
      <c r="O69">
        <v>87.26</v>
      </c>
      <c r="P69">
        <v>72</v>
      </c>
      <c r="Q69">
        <v>202201</v>
      </c>
      <c r="R69">
        <v>202252</v>
      </c>
      <c r="U69">
        <v>95130</v>
      </c>
      <c r="V69">
        <v>30</v>
      </c>
      <c r="AM69" t="s">
        <v>38</v>
      </c>
      <c r="AN69" t="s">
        <v>39</v>
      </c>
      <c r="BE69" t="s">
        <v>56</v>
      </c>
      <c r="BF69" t="s">
        <v>57</v>
      </c>
      <c r="BM69" t="s">
        <v>56</v>
      </c>
    </row>
    <row r="70" spans="1:65">
      <c r="A70">
        <v>83689</v>
      </c>
      <c r="B70" t="s">
        <v>118</v>
      </c>
      <c r="C70">
        <v>745</v>
      </c>
      <c r="D70" t="s">
        <v>36</v>
      </c>
      <c r="E70" t="s">
        <v>37</v>
      </c>
      <c r="G70">
        <v>1.08</v>
      </c>
      <c r="H70">
        <v>77.760000000000005</v>
      </c>
      <c r="I70">
        <v>0.216</v>
      </c>
      <c r="J70">
        <v>1.3779999999999999</v>
      </c>
      <c r="K70">
        <v>1.89</v>
      </c>
      <c r="L70">
        <v>0</v>
      </c>
      <c r="M70">
        <v>0</v>
      </c>
      <c r="N70">
        <v>1.3779999999999999</v>
      </c>
      <c r="O70">
        <v>99.21</v>
      </c>
      <c r="P70">
        <v>72</v>
      </c>
      <c r="Q70">
        <v>202201</v>
      </c>
      <c r="R70">
        <v>202252</v>
      </c>
      <c r="U70">
        <v>95111</v>
      </c>
      <c r="V70">
        <v>34</v>
      </c>
      <c r="AM70" t="s">
        <v>38</v>
      </c>
      <c r="AN70" t="s">
        <v>39</v>
      </c>
      <c r="BE70" t="s">
        <v>56</v>
      </c>
      <c r="BF70" t="s">
        <v>57</v>
      </c>
      <c r="BM70" t="s">
        <v>56</v>
      </c>
    </row>
    <row r="71" spans="1:65">
      <c r="A71">
        <v>84008</v>
      </c>
      <c r="B71" t="s">
        <v>119</v>
      </c>
      <c r="C71">
        <v>745</v>
      </c>
      <c r="D71" t="s">
        <v>36</v>
      </c>
      <c r="E71" t="s">
        <v>37</v>
      </c>
      <c r="G71">
        <v>0.59</v>
      </c>
      <c r="H71">
        <v>42.48</v>
      </c>
      <c r="I71">
        <v>0.216</v>
      </c>
      <c r="J71">
        <v>0.753</v>
      </c>
      <c r="K71">
        <v>0.56000000000000005</v>
      </c>
      <c r="L71">
        <v>0</v>
      </c>
      <c r="M71">
        <v>0</v>
      </c>
      <c r="N71">
        <v>0.753</v>
      </c>
      <c r="O71">
        <v>54.21</v>
      </c>
      <c r="P71">
        <v>72</v>
      </c>
      <c r="Q71">
        <v>202201</v>
      </c>
      <c r="R71">
        <v>202252</v>
      </c>
      <c r="U71">
        <v>90040</v>
      </c>
      <c r="V71">
        <v>11</v>
      </c>
      <c r="AG71" t="s">
        <v>103</v>
      </c>
      <c r="AH71" t="s">
        <v>104</v>
      </c>
      <c r="AM71" t="s">
        <v>38</v>
      </c>
      <c r="AN71" t="s">
        <v>39</v>
      </c>
      <c r="BE71" t="s">
        <v>56</v>
      </c>
      <c r="BF71" t="s">
        <v>57</v>
      </c>
      <c r="BM71" t="s">
        <v>56</v>
      </c>
    </row>
    <row r="72" spans="1:65">
      <c r="A72">
        <v>89686</v>
      </c>
      <c r="B72" t="s">
        <v>120</v>
      </c>
      <c r="C72">
        <v>745</v>
      </c>
      <c r="D72" t="s">
        <v>36</v>
      </c>
      <c r="E72" t="s">
        <v>37</v>
      </c>
      <c r="G72">
        <v>0.68</v>
      </c>
      <c r="H72">
        <v>48.96</v>
      </c>
      <c r="I72">
        <v>0.216</v>
      </c>
      <c r="J72">
        <v>0.86799999999999999</v>
      </c>
      <c r="K72">
        <v>0.75</v>
      </c>
      <c r="L72">
        <v>0</v>
      </c>
      <c r="M72">
        <v>0</v>
      </c>
      <c r="N72">
        <v>0.86799999999999999</v>
      </c>
      <c r="O72">
        <v>62.49</v>
      </c>
      <c r="P72">
        <v>72</v>
      </c>
      <c r="Q72">
        <v>202201</v>
      </c>
      <c r="R72">
        <v>202252</v>
      </c>
      <c r="U72">
        <v>13033</v>
      </c>
      <c r="V72">
        <v>12</v>
      </c>
      <c r="AM72" t="s">
        <v>38</v>
      </c>
      <c r="AN72" t="s">
        <v>39</v>
      </c>
      <c r="BC72" t="s">
        <v>40</v>
      </c>
      <c r="BD72" t="s">
        <v>41</v>
      </c>
      <c r="BM72" t="s">
        <v>40</v>
      </c>
    </row>
    <row r="73" spans="1:65">
      <c r="A73">
        <v>91566</v>
      </c>
      <c r="B73" t="s">
        <v>121</v>
      </c>
      <c r="C73">
        <v>745</v>
      </c>
      <c r="D73" t="s">
        <v>36</v>
      </c>
      <c r="E73" t="s">
        <v>37</v>
      </c>
      <c r="G73">
        <v>0.83</v>
      </c>
      <c r="H73">
        <v>59.76</v>
      </c>
      <c r="I73">
        <v>0.216</v>
      </c>
      <c r="J73">
        <v>1.0589999999999999</v>
      </c>
      <c r="K73">
        <v>1.1200000000000001</v>
      </c>
      <c r="L73">
        <v>0</v>
      </c>
      <c r="M73">
        <v>0</v>
      </c>
      <c r="N73">
        <v>1.0589999999999999</v>
      </c>
      <c r="O73">
        <v>76.239999999999995</v>
      </c>
      <c r="P73">
        <v>72</v>
      </c>
      <c r="Q73">
        <v>202201</v>
      </c>
      <c r="R73">
        <v>202252</v>
      </c>
      <c r="U73">
        <v>96600</v>
      </c>
      <c r="V73">
        <v>22</v>
      </c>
      <c r="AM73" t="s">
        <v>38</v>
      </c>
      <c r="AN73" t="s">
        <v>39</v>
      </c>
      <c r="BE73" t="s">
        <v>56</v>
      </c>
      <c r="BF73" t="s">
        <v>57</v>
      </c>
      <c r="BM73" t="s">
        <v>56</v>
      </c>
    </row>
    <row r="74" spans="1:65">
      <c r="A74">
        <v>92673</v>
      </c>
      <c r="B74" t="s">
        <v>122</v>
      </c>
      <c r="C74">
        <v>745</v>
      </c>
      <c r="D74" t="s">
        <v>36</v>
      </c>
      <c r="E74" t="s">
        <v>37</v>
      </c>
      <c r="G74">
        <v>0.98</v>
      </c>
      <c r="H74">
        <v>70.56</v>
      </c>
      <c r="I74">
        <v>0.216</v>
      </c>
      <c r="J74">
        <v>1.25</v>
      </c>
      <c r="K74">
        <v>1.56</v>
      </c>
      <c r="L74">
        <v>0</v>
      </c>
      <c r="M74">
        <v>0</v>
      </c>
      <c r="N74">
        <v>1.25</v>
      </c>
      <c r="O74">
        <v>90</v>
      </c>
      <c r="P74">
        <v>72</v>
      </c>
      <c r="Q74">
        <v>202201</v>
      </c>
      <c r="R74">
        <v>202252</v>
      </c>
      <c r="U74">
        <v>95113</v>
      </c>
      <c r="V74">
        <v>32</v>
      </c>
      <c r="AE74" t="s">
        <v>47</v>
      </c>
      <c r="AF74" t="s">
        <v>48</v>
      </c>
      <c r="BE74" t="s">
        <v>56</v>
      </c>
      <c r="BF74" t="s">
        <v>57</v>
      </c>
      <c r="BM74" t="s">
        <v>56</v>
      </c>
    </row>
    <row r="75" spans="1:65">
      <c r="A75">
        <v>92676</v>
      </c>
      <c r="B75" t="s">
        <v>123</v>
      </c>
      <c r="C75">
        <v>745</v>
      </c>
      <c r="D75" t="s">
        <v>36</v>
      </c>
      <c r="E75" t="s">
        <v>37</v>
      </c>
      <c r="G75">
        <v>0.8</v>
      </c>
      <c r="H75">
        <v>57.6</v>
      </c>
      <c r="I75">
        <v>0.216</v>
      </c>
      <c r="J75">
        <v>1.0209999999999999</v>
      </c>
      <c r="K75">
        <v>1.04</v>
      </c>
      <c r="L75">
        <v>0</v>
      </c>
      <c r="M75">
        <v>0</v>
      </c>
      <c r="N75">
        <v>1.0209999999999999</v>
      </c>
      <c r="O75">
        <v>73.510000000000005</v>
      </c>
      <c r="P75">
        <v>72</v>
      </c>
      <c r="Q75">
        <v>202201</v>
      </c>
      <c r="R75">
        <v>202252</v>
      </c>
      <c r="U75">
        <v>95114</v>
      </c>
      <c r="V75">
        <v>20</v>
      </c>
      <c r="BE75" t="s">
        <v>56</v>
      </c>
      <c r="BF75" t="s">
        <v>57</v>
      </c>
      <c r="BM75" t="s">
        <v>56</v>
      </c>
    </row>
    <row r="76" spans="1:65">
      <c r="A76">
        <v>92677</v>
      </c>
      <c r="B76" t="s">
        <v>124</v>
      </c>
      <c r="C76">
        <v>745</v>
      </c>
      <c r="D76" t="s">
        <v>36</v>
      </c>
      <c r="E76" t="s">
        <v>37</v>
      </c>
      <c r="G76">
        <v>0.91</v>
      </c>
      <c r="H76">
        <v>65.52</v>
      </c>
      <c r="I76">
        <v>0.216</v>
      </c>
      <c r="J76">
        <v>1.161</v>
      </c>
      <c r="K76">
        <v>1.34</v>
      </c>
      <c r="L76">
        <v>0</v>
      </c>
      <c r="M76">
        <v>0</v>
      </c>
      <c r="N76">
        <v>1.161</v>
      </c>
      <c r="O76">
        <v>83.59</v>
      </c>
      <c r="P76">
        <v>72</v>
      </c>
      <c r="Q76">
        <v>202201</v>
      </c>
      <c r="R76">
        <v>202252</v>
      </c>
      <c r="U76">
        <v>95570</v>
      </c>
      <c r="V76">
        <v>27</v>
      </c>
      <c r="BE76" t="s">
        <v>56</v>
      </c>
      <c r="BF76" t="s">
        <v>57</v>
      </c>
      <c r="BM76" t="s">
        <v>56</v>
      </c>
    </row>
    <row r="77" spans="1:65">
      <c r="A77">
        <v>92678</v>
      </c>
      <c r="B77" t="s">
        <v>125</v>
      </c>
      <c r="C77">
        <v>745</v>
      </c>
      <c r="D77" t="s">
        <v>36</v>
      </c>
      <c r="E77" t="s">
        <v>37</v>
      </c>
      <c r="G77">
        <v>0.92</v>
      </c>
      <c r="H77">
        <v>66.239999999999995</v>
      </c>
      <c r="I77">
        <v>0.216</v>
      </c>
      <c r="J77">
        <v>1.1739999999999999</v>
      </c>
      <c r="K77">
        <v>1.37</v>
      </c>
      <c r="L77">
        <v>0</v>
      </c>
      <c r="M77">
        <v>0</v>
      </c>
      <c r="N77">
        <v>1.1739999999999999</v>
      </c>
      <c r="O77">
        <v>84.52</v>
      </c>
      <c r="P77">
        <v>72</v>
      </c>
      <c r="Q77">
        <v>202201</v>
      </c>
      <c r="R77">
        <v>202252</v>
      </c>
      <c r="U77">
        <v>71000</v>
      </c>
      <c r="V77">
        <v>28</v>
      </c>
      <c r="BC77" t="s">
        <v>40</v>
      </c>
      <c r="BD77" t="s">
        <v>41</v>
      </c>
      <c r="BM77" t="s">
        <v>40</v>
      </c>
    </row>
    <row r="78" spans="1:65">
      <c r="A78">
        <v>92679</v>
      </c>
      <c r="B78" t="s">
        <v>126</v>
      </c>
      <c r="C78">
        <v>745</v>
      </c>
      <c r="D78" t="s">
        <v>36</v>
      </c>
      <c r="E78" t="s">
        <v>37</v>
      </c>
      <c r="G78">
        <v>2.99</v>
      </c>
      <c r="H78">
        <v>215.28</v>
      </c>
      <c r="I78">
        <v>0.216</v>
      </c>
      <c r="J78">
        <v>3.8140000000000001</v>
      </c>
      <c r="K78">
        <v>14.54</v>
      </c>
      <c r="L78">
        <v>0</v>
      </c>
      <c r="M78">
        <v>0</v>
      </c>
      <c r="N78">
        <v>3.8140000000000001</v>
      </c>
      <c r="O78">
        <v>274.60000000000002</v>
      </c>
      <c r="P78">
        <v>72</v>
      </c>
      <c r="Q78">
        <v>202201</v>
      </c>
      <c r="R78">
        <v>202252</v>
      </c>
      <c r="U78">
        <v>95115</v>
      </c>
      <c r="V78">
        <v>37</v>
      </c>
      <c r="BE78" t="s">
        <v>56</v>
      </c>
      <c r="BF78" t="s">
        <v>57</v>
      </c>
      <c r="BM78" t="s">
        <v>56</v>
      </c>
    </row>
    <row r="79" spans="1:65">
      <c r="A79">
        <v>92680</v>
      </c>
      <c r="B79" t="s">
        <v>127</v>
      </c>
      <c r="C79">
        <v>745</v>
      </c>
      <c r="D79" t="s">
        <v>36</v>
      </c>
      <c r="E79" t="s">
        <v>37</v>
      </c>
      <c r="G79">
        <v>2.99</v>
      </c>
      <c r="H79">
        <v>215.28</v>
      </c>
      <c r="I79">
        <v>0.216</v>
      </c>
      <c r="J79">
        <v>3.8140000000000001</v>
      </c>
      <c r="K79">
        <v>14.54</v>
      </c>
      <c r="L79">
        <v>0</v>
      </c>
      <c r="M79">
        <v>0</v>
      </c>
      <c r="N79">
        <v>3.8140000000000001</v>
      </c>
      <c r="O79">
        <v>274.60000000000002</v>
      </c>
      <c r="P79">
        <v>72</v>
      </c>
      <c r="Q79">
        <v>202201</v>
      </c>
      <c r="R79">
        <v>202252</v>
      </c>
      <c r="U79">
        <v>91002</v>
      </c>
      <c r="V79">
        <v>37</v>
      </c>
      <c r="BE79" t="s">
        <v>56</v>
      </c>
      <c r="BF79" t="s">
        <v>57</v>
      </c>
      <c r="BM79" t="s">
        <v>56</v>
      </c>
    </row>
    <row r="80" spans="1:65">
      <c r="A80">
        <v>92681</v>
      </c>
      <c r="B80" t="s">
        <v>128</v>
      </c>
      <c r="C80">
        <v>745</v>
      </c>
      <c r="D80" t="s">
        <v>36</v>
      </c>
      <c r="E80" t="s">
        <v>37</v>
      </c>
      <c r="G80">
        <v>2.99</v>
      </c>
      <c r="H80">
        <v>215.28</v>
      </c>
      <c r="I80">
        <v>0.216</v>
      </c>
      <c r="J80">
        <v>3.8140000000000001</v>
      </c>
      <c r="K80">
        <v>14.54</v>
      </c>
      <c r="L80">
        <v>0</v>
      </c>
      <c r="M80">
        <v>0</v>
      </c>
      <c r="N80">
        <v>3.8140000000000001</v>
      </c>
      <c r="O80">
        <v>274.60000000000002</v>
      </c>
      <c r="P80">
        <v>72</v>
      </c>
      <c r="Q80">
        <v>202201</v>
      </c>
      <c r="R80">
        <v>202252</v>
      </c>
      <c r="U80">
        <v>91001</v>
      </c>
      <c r="V80">
        <v>37</v>
      </c>
      <c r="BE80" t="s">
        <v>56</v>
      </c>
      <c r="BF80" t="s">
        <v>57</v>
      </c>
      <c r="BM80" t="s">
        <v>56</v>
      </c>
    </row>
    <row r="81" spans="1:65">
      <c r="A81">
        <v>92682</v>
      </c>
      <c r="B81" t="s">
        <v>129</v>
      </c>
      <c r="C81">
        <v>745</v>
      </c>
      <c r="D81" t="s">
        <v>36</v>
      </c>
      <c r="E81" t="s">
        <v>37</v>
      </c>
      <c r="G81">
        <v>0.73</v>
      </c>
      <c r="H81">
        <v>52.56</v>
      </c>
      <c r="I81">
        <v>0.216</v>
      </c>
      <c r="J81">
        <v>0.93200000000000005</v>
      </c>
      <c r="K81">
        <v>0.86</v>
      </c>
      <c r="L81">
        <v>0</v>
      </c>
      <c r="M81">
        <v>0</v>
      </c>
      <c r="N81">
        <v>0.93200000000000005</v>
      </c>
      <c r="O81">
        <v>67.099999999999994</v>
      </c>
      <c r="P81">
        <v>72</v>
      </c>
      <c r="Q81">
        <v>202201</v>
      </c>
      <c r="R81">
        <v>202252</v>
      </c>
      <c r="U81">
        <v>95117</v>
      </c>
      <c r="V81">
        <v>16</v>
      </c>
      <c r="BE81" t="s">
        <v>56</v>
      </c>
      <c r="BF81" t="s">
        <v>57</v>
      </c>
      <c r="BM81" t="s">
        <v>56</v>
      </c>
    </row>
    <row r="82" spans="1:65">
      <c r="A82">
        <v>92683</v>
      </c>
      <c r="B82" t="s">
        <v>130</v>
      </c>
      <c r="C82">
        <v>745</v>
      </c>
      <c r="D82" t="s">
        <v>36</v>
      </c>
      <c r="E82" t="s">
        <v>37</v>
      </c>
      <c r="G82">
        <v>0.98</v>
      </c>
      <c r="H82">
        <v>70.56</v>
      </c>
      <c r="I82">
        <v>0.216</v>
      </c>
      <c r="J82">
        <v>1.25</v>
      </c>
      <c r="K82">
        <v>1.56</v>
      </c>
      <c r="L82">
        <v>0</v>
      </c>
      <c r="M82">
        <v>0</v>
      </c>
      <c r="N82">
        <v>1.25</v>
      </c>
      <c r="O82">
        <v>90</v>
      </c>
      <c r="P82">
        <v>72</v>
      </c>
      <c r="Q82">
        <v>202201</v>
      </c>
      <c r="R82">
        <v>202252</v>
      </c>
      <c r="U82">
        <v>95119</v>
      </c>
      <c r="V82">
        <v>32</v>
      </c>
      <c r="BE82" t="s">
        <v>56</v>
      </c>
      <c r="BF82" t="s">
        <v>57</v>
      </c>
      <c r="BM82" t="s">
        <v>56</v>
      </c>
    </row>
    <row r="83" spans="1:65">
      <c r="A83">
        <v>92684</v>
      </c>
      <c r="B83" t="s">
        <v>131</v>
      </c>
      <c r="C83">
        <v>745</v>
      </c>
      <c r="D83" t="s">
        <v>36</v>
      </c>
      <c r="E83" t="s">
        <v>37</v>
      </c>
      <c r="G83">
        <v>0.71</v>
      </c>
      <c r="H83">
        <v>51.12</v>
      </c>
      <c r="I83">
        <v>0.216</v>
      </c>
      <c r="J83">
        <v>0.90600000000000003</v>
      </c>
      <c r="K83">
        <v>0.82</v>
      </c>
      <c r="L83">
        <v>0</v>
      </c>
      <c r="M83">
        <v>0</v>
      </c>
      <c r="N83">
        <v>0.90600000000000003</v>
      </c>
      <c r="O83">
        <v>65.23</v>
      </c>
      <c r="P83">
        <v>72</v>
      </c>
      <c r="Q83">
        <v>202201</v>
      </c>
      <c r="R83">
        <v>202252</v>
      </c>
      <c r="U83">
        <v>95780</v>
      </c>
      <c r="V83">
        <v>14</v>
      </c>
      <c r="BE83" t="s">
        <v>56</v>
      </c>
      <c r="BF83" t="s">
        <v>57</v>
      </c>
      <c r="BM83" t="s">
        <v>56</v>
      </c>
    </row>
    <row r="84" spans="1:65">
      <c r="A84">
        <v>92685</v>
      </c>
      <c r="B84" t="s">
        <v>132</v>
      </c>
      <c r="C84">
        <v>745</v>
      </c>
      <c r="D84" t="s">
        <v>36</v>
      </c>
      <c r="E84" t="s">
        <v>37</v>
      </c>
      <c r="G84">
        <v>0.79</v>
      </c>
      <c r="H84">
        <v>56.88</v>
      </c>
      <c r="I84">
        <v>0.216</v>
      </c>
      <c r="J84">
        <v>1.008</v>
      </c>
      <c r="K84">
        <v>1.01</v>
      </c>
      <c r="L84">
        <v>0</v>
      </c>
      <c r="M84">
        <v>0</v>
      </c>
      <c r="N84">
        <v>1.008</v>
      </c>
      <c r="O84">
        <v>72.569999999999993</v>
      </c>
      <c r="P84">
        <v>72</v>
      </c>
      <c r="Q84">
        <v>202201</v>
      </c>
      <c r="R84">
        <v>202252</v>
      </c>
      <c r="U84">
        <v>95118</v>
      </c>
      <c r="V84">
        <v>19</v>
      </c>
      <c r="BE84" t="s">
        <v>56</v>
      </c>
      <c r="BF84" t="s">
        <v>57</v>
      </c>
      <c r="BM84" t="s">
        <v>56</v>
      </c>
    </row>
    <row r="85" spans="1:65">
      <c r="A85">
        <v>93626</v>
      </c>
      <c r="B85" t="s">
        <v>133</v>
      </c>
      <c r="C85">
        <v>745</v>
      </c>
      <c r="D85" t="s">
        <v>36</v>
      </c>
      <c r="E85" t="s">
        <v>37</v>
      </c>
      <c r="G85">
        <v>2.99</v>
      </c>
      <c r="H85">
        <v>215.28</v>
      </c>
      <c r="I85">
        <v>0.216</v>
      </c>
      <c r="J85">
        <v>3.8140000000000001</v>
      </c>
      <c r="K85">
        <v>14.54</v>
      </c>
      <c r="L85">
        <v>0</v>
      </c>
      <c r="M85">
        <v>0</v>
      </c>
      <c r="N85">
        <v>3.8140000000000001</v>
      </c>
      <c r="O85">
        <v>274.60000000000002</v>
      </c>
      <c r="P85">
        <v>72</v>
      </c>
      <c r="Q85">
        <v>202201</v>
      </c>
      <c r="R85">
        <v>202252</v>
      </c>
      <c r="U85">
        <v>91005</v>
      </c>
      <c r="V85">
        <v>37</v>
      </c>
      <c r="AE85" t="s">
        <v>47</v>
      </c>
      <c r="AF85" t="s">
        <v>48</v>
      </c>
      <c r="BE85" t="s">
        <v>56</v>
      </c>
      <c r="BF85" t="s">
        <v>57</v>
      </c>
      <c r="BM85" t="s">
        <v>56</v>
      </c>
    </row>
    <row r="86" spans="1:65">
      <c r="A86">
        <v>95689</v>
      </c>
      <c r="B86" t="s">
        <v>134</v>
      </c>
      <c r="C86">
        <v>745</v>
      </c>
      <c r="D86" t="s">
        <v>36</v>
      </c>
      <c r="E86" t="s">
        <v>37</v>
      </c>
      <c r="G86">
        <v>1.08</v>
      </c>
      <c r="H86">
        <v>77.760000000000005</v>
      </c>
      <c r="I86">
        <v>0.216</v>
      </c>
      <c r="J86">
        <v>1.3779999999999999</v>
      </c>
      <c r="K86">
        <v>1.89</v>
      </c>
      <c r="L86">
        <v>0</v>
      </c>
      <c r="M86">
        <v>0</v>
      </c>
      <c r="N86">
        <v>1.3779999999999999</v>
      </c>
      <c r="O86">
        <v>99.21</v>
      </c>
      <c r="P86">
        <v>72</v>
      </c>
      <c r="Q86">
        <v>202201</v>
      </c>
      <c r="R86">
        <v>202252</v>
      </c>
      <c r="U86">
        <v>95132</v>
      </c>
      <c r="V86">
        <v>34</v>
      </c>
      <c r="AE86" t="s">
        <v>47</v>
      </c>
      <c r="AF86" t="s">
        <v>48</v>
      </c>
      <c r="AM86" t="s">
        <v>38</v>
      </c>
      <c r="AN86" t="s">
        <v>39</v>
      </c>
      <c r="BE86" t="s">
        <v>56</v>
      </c>
      <c r="BF86" t="s">
        <v>57</v>
      </c>
      <c r="BM86" t="s">
        <v>56</v>
      </c>
    </row>
    <row r="87" spans="1:65">
      <c r="A87">
        <v>95690</v>
      </c>
      <c r="B87" t="s">
        <v>135</v>
      </c>
      <c r="C87">
        <v>745</v>
      </c>
      <c r="D87" t="s">
        <v>36</v>
      </c>
      <c r="E87" t="s">
        <v>37</v>
      </c>
      <c r="G87">
        <v>1.08</v>
      </c>
      <c r="H87">
        <v>77.760000000000005</v>
      </c>
      <c r="I87">
        <v>0.216</v>
      </c>
      <c r="J87">
        <v>1.3779999999999999</v>
      </c>
      <c r="K87">
        <v>1.89</v>
      </c>
      <c r="L87">
        <v>0</v>
      </c>
      <c r="M87">
        <v>0</v>
      </c>
      <c r="N87">
        <v>1.3779999999999999</v>
      </c>
      <c r="O87">
        <v>99.21</v>
      </c>
      <c r="P87">
        <v>72</v>
      </c>
      <c r="Q87">
        <v>202201</v>
      </c>
      <c r="R87">
        <v>202252</v>
      </c>
      <c r="U87">
        <v>95131</v>
      </c>
      <c r="V87">
        <v>34</v>
      </c>
      <c r="AE87" t="s">
        <v>47</v>
      </c>
      <c r="AF87" t="s">
        <v>48</v>
      </c>
      <c r="AM87" t="s">
        <v>38</v>
      </c>
      <c r="AN87" t="s">
        <v>39</v>
      </c>
      <c r="BE87" t="s">
        <v>56</v>
      </c>
      <c r="BF87" t="s">
        <v>57</v>
      </c>
      <c r="BM87" t="s">
        <v>56</v>
      </c>
    </row>
    <row r="88" spans="1:65">
      <c r="A88">
        <v>95691</v>
      </c>
      <c r="B88" t="s">
        <v>136</v>
      </c>
      <c r="C88">
        <v>745</v>
      </c>
      <c r="D88" t="s">
        <v>36</v>
      </c>
      <c r="E88" t="s">
        <v>37</v>
      </c>
      <c r="G88">
        <v>0.96</v>
      </c>
      <c r="H88">
        <v>69.12</v>
      </c>
      <c r="I88">
        <v>0.216</v>
      </c>
      <c r="J88">
        <v>1.2250000000000001</v>
      </c>
      <c r="K88">
        <v>1.5</v>
      </c>
      <c r="L88">
        <v>0</v>
      </c>
      <c r="M88">
        <v>0</v>
      </c>
      <c r="N88">
        <v>1.2250000000000001</v>
      </c>
      <c r="O88">
        <v>88.2</v>
      </c>
      <c r="P88">
        <v>72</v>
      </c>
      <c r="Q88">
        <v>202201</v>
      </c>
      <c r="R88">
        <v>202252</v>
      </c>
      <c r="U88">
        <v>90013</v>
      </c>
      <c r="V88">
        <v>31</v>
      </c>
      <c r="AE88" t="s">
        <v>47</v>
      </c>
      <c r="AF88" t="s">
        <v>48</v>
      </c>
      <c r="AM88" t="s">
        <v>38</v>
      </c>
      <c r="AN88" t="s">
        <v>39</v>
      </c>
      <c r="BE88" t="s">
        <v>56</v>
      </c>
      <c r="BF88" t="s">
        <v>57</v>
      </c>
      <c r="BM88" t="s">
        <v>56</v>
      </c>
    </row>
    <row r="89" spans="1:65">
      <c r="A89">
        <v>95692</v>
      </c>
      <c r="B89" t="s">
        <v>137</v>
      </c>
      <c r="C89">
        <v>745</v>
      </c>
      <c r="D89" t="s">
        <v>36</v>
      </c>
      <c r="E89" t="s">
        <v>37</v>
      </c>
      <c r="G89">
        <v>0.98</v>
      </c>
      <c r="H89">
        <v>70.56</v>
      </c>
      <c r="I89">
        <v>0.216</v>
      </c>
      <c r="J89">
        <v>1.25</v>
      </c>
      <c r="K89">
        <v>1.56</v>
      </c>
      <c r="L89">
        <v>0</v>
      </c>
      <c r="M89">
        <v>0</v>
      </c>
      <c r="N89">
        <v>1.25</v>
      </c>
      <c r="O89">
        <v>90</v>
      </c>
      <c r="P89">
        <v>72</v>
      </c>
      <c r="Q89">
        <v>202201</v>
      </c>
      <c r="R89">
        <v>202252</v>
      </c>
      <c r="U89">
        <v>90014</v>
      </c>
      <c r="V89">
        <v>32</v>
      </c>
      <c r="AE89" t="s">
        <v>47</v>
      </c>
      <c r="AF89" t="s">
        <v>48</v>
      </c>
      <c r="AM89" t="s">
        <v>38</v>
      </c>
      <c r="AN89" t="s">
        <v>39</v>
      </c>
      <c r="BE89" t="s">
        <v>56</v>
      </c>
      <c r="BF89" t="s">
        <v>57</v>
      </c>
      <c r="BM89" t="s">
        <v>56</v>
      </c>
    </row>
    <row r="90" spans="1:65">
      <c r="A90">
        <v>95693</v>
      </c>
      <c r="B90" t="s">
        <v>138</v>
      </c>
      <c r="C90">
        <v>745</v>
      </c>
      <c r="D90" t="s">
        <v>36</v>
      </c>
      <c r="E90" t="s">
        <v>37</v>
      </c>
      <c r="G90">
        <v>0.96</v>
      </c>
      <c r="H90">
        <v>69.12</v>
      </c>
      <c r="I90">
        <v>0.216</v>
      </c>
      <c r="J90">
        <v>1.2250000000000001</v>
      </c>
      <c r="K90">
        <v>1.5</v>
      </c>
      <c r="L90">
        <v>0</v>
      </c>
      <c r="M90">
        <v>0</v>
      </c>
      <c r="N90">
        <v>1.2250000000000001</v>
      </c>
      <c r="O90">
        <v>88.2</v>
      </c>
      <c r="P90">
        <v>72</v>
      </c>
      <c r="Q90">
        <v>202201</v>
      </c>
      <c r="R90">
        <v>202252</v>
      </c>
      <c r="U90">
        <v>90012</v>
      </c>
      <c r="V90">
        <v>31</v>
      </c>
      <c r="AE90" t="s">
        <v>47</v>
      </c>
      <c r="AF90" t="s">
        <v>48</v>
      </c>
      <c r="AM90" t="s">
        <v>38</v>
      </c>
      <c r="AN90" t="s">
        <v>39</v>
      </c>
      <c r="BE90" t="s">
        <v>56</v>
      </c>
      <c r="BF90" t="s">
        <v>57</v>
      </c>
      <c r="BM90" t="s">
        <v>56</v>
      </c>
    </row>
    <row r="91" spans="1:65">
      <c r="A91">
        <v>95694</v>
      </c>
      <c r="B91" t="s">
        <v>139</v>
      </c>
      <c r="C91">
        <v>745</v>
      </c>
      <c r="D91" t="s">
        <v>36</v>
      </c>
      <c r="E91" t="s">
        <v>37</v>
      </c>
      <c r="G91">
        <v>0.96</v>
      </c>
      <c r="H91">
        <v>69.12</v>
      </c>
      <c r="I91">
        <v>0.216</v>
      </c>
      <c r="J91">
        <v>1.2250000000000001</v>
      </c>
      <c r="K91">
        <v>1.5</v>
      </c>
      <c r="L91">
        <v>0</v>
      </c>
      <c r="M91">
        <v>0</v>
      </c>
      <c r="N91">
        <v>1.2250000000000001</v>
      </c>
      <c r="O91">
        <v>88.2</v>
      </c>
      <c r="P91">
        <v>72</v>
      </c>
      <c r="Q91">
        <v>202201</v>
      </c>
      <c r="R91">
        <v>202252</v>
      </c>
      <c r="U91">
        <v>90011</v>
      </c>
      <c r="V91">
        <v>31</v>
      </c>
      <c r="AE91" t="s">
        <v>47</v>
      </c>
      <c r="AF91" t="s">
        <v>48</v>
      </c>
      <c r="AM91" t="s">
        <v>38</v>
      </c>
      <c r="AN91" t="s">
        <v>39</v>
      </c>
      <c r="BE91" t="s">
        <v>56</v>
      </c>
      <c r="BF91" t="s">
        <v>57</v>
      </c>
      <c r="BM91" t="s">
        <v>56</v>
      </c>
    </row>
    <row r="92" spans="1:65">
      <c r="A92">
        <v>95695</v>
      </c>
      <c r="B92" t="s">
        <v>140</v>
      </c>
      <c r="C92">
        <v>745</v>
      </c>
      <c r="D92" t="s">
        <v>36</v>
      </c>
      <c r="E92" t="s">
        <v>37</v>
      </c>
      <c r="G92">
        <v>0.93</v>
      </c>
      <c r="H92">
        <v>66.959999999999994</v>
      </c>
      <c r="I92">
        <v>0.216</v>
      </c>
      <c r="J92">
        <v>1.1870000000000001</v>
      </c>
      <c r="K92">
        <v>1.4</v>
      </c>
      <c r="L92">
        <v>0</v>
      </c>
      <c r="M92">
        <v>0</v>
      </c>
      <c r="N92">
        <v>1.1870000000000001</v>
      </c>
      <c r="O92">
        <v>85.46</v>
      </c>
      <c r="P92">
        <v>72</v>
      </c>
      <c r="Q92">
        <v>202201</v>
      </c>
      <c r="R92">
        <v>202252</v>
      </c>
      <c r="U92">
        <v>90015</v>
      </c>
      <c r="V92">
        <v>29</v>
      </c>
      <c r="AE92" t="s">
        <v>47</v>
      </c>
      <c r="AF92" t="s">
        <v>48</v>
      </c>
      <c r="BE92" t="s">
        <v>56</v>
      </c>
      <c r="BF92" t="s">
        <v>57</v>
      </c>
      <c r="BM92" t="s">
        <v>56</v>
      </c>
    </row>
    <row r="93" spans="1:65">
      <c r="A93">
        <v>95713</v>
      </c>
      <c r="B93" t="s">
        <v>141</v>
      </c>
      <c r="C93">
        <v>745</v>
      </c>
      <c r="D93" t="s">
        <v>36</v>
      </c>
      <c r="E93" t="s">
        <v>37</v>
      </c>
      <c r="G93">
        <v>0.92</v>
      </c>
      <c r="H93">
        <v>66.239999999999995</v>
      </c>
      <c r="I93">
        <v>0.216</v>
      </c>
      <c r="J93">
        <v>1.1739999999999999</v>
      </c>
      <c r="K93">
        <v>1.37</v>
      </c>
      <c r="L93">
        <v>0</v>
      </c>
      <c r="M93">
        <v>0</v>
      </c>
      <c r="N93">
        <v>1.1739999999999999</v>
      </c>
      <c r="O93">
        <v>84.52</v>
      </c>
      <c r="P93">
        <v>72</v>
      </c>
      <c r="Q93">
        <v>202201</v>
      </c>
      <c r="R93">
        <v>202252</v>
      </c>
      <c r="U93">
        <v>95580</v>
      </c>
      <c r="V93">
        <v>28</v>
      </c>
      <c r="AE93" t="s">
        <v>47</v>
      </c>
      <c r="AF93" t="s">
        <v>48</v>
      </c>
      <c r="BE93" t="s">
        <v>56</v>
      </c>
      <c r="BF93" t="s">
        <v>57</v>
      </c>
      <c r="BM93" t="s">
        <v>56</v>
      </c>
    </row>
    <row r="94" spans="1:65">
      <c r="A94">
        <v>95772</v>
      </c>
      <c r="B94" t="s">
        <v>142</v>
      </c>
      <c r="C94">
        <v>745</v>
      </c>
      <c r="D94" t="s">
        <v>36</v>
      </c>
      <c r="E94" t="s">
        <v>37</v>
      </c>
      <c r="G94">
        <v>0.98</v>
      </c>
      <c r="H94">
        <v>70.56</v>
      </c>
      <c r="I94">
        <v>0.216</v>
      </c>
      <c r="J94">
        <v>1.25</v>
      </c>
      <c r="K94">
        <v>1.56</v>
      </c>
      <c r="L94">
        <v>0</v>
      </c>
      <c r="M94">
        <v>0</v>
      </c>
      <c r="N94">
        <v>1.25</v>
      </c>
      <c r="O94">
        <v>90</v>
      </c>
      <c r="P94">
        <v>72</v>
      </c>
      <c r="Q94">
        <v>202201</v>
      </c>
      <c r="R94">
        <v>202252</v>
      </c>
      <c r="U94">
        <v>95561</v>
      </c>
      <c r="V94">
        <v>32</v>
      </c>
      <c r="AE94" t="s">
        <v>47</v>
      </c>
      <c r="AF94" t="s">
        <v>48</v>
      </c>
      <c r="BE94" t="s">
        <v>56</v>
      </c>
      <c r="BF94" t="s">
        <v>57</v>
      </c>
      <c r="BM94" t="s">
        <v>56</v>
      </c>
    </row>
    <row r="95" spans="1:65">
      <c r="A95">
        <v>95773</v>
      </c>
      <c r="B95" t="s">
        <v>143</v>
      </c>
      <c r="C95">
        <v>745</v>
      </c>
      <c r="D95" t="s">
        <v>36</v>
      </c>
      <c r="E95" t="s">
        <v>37</v>
      </c>
      <c r="G95">
        <v>1.03</v>
      </c>
      <c r="H95">
        <v>74.16</v>
      </c>
      <c r="I95">
        <v>0.216</v>
      </c>
      <c r="J95">
        <v>1.3140000000000001</v>
      </c>
      <c r="K95">
        <v>1.72</v>
      </c>
      <c r="L95">
        <v>0</v>
      </c>
      <c r="M95">
        <v>0</v>
      </c>
      <c r="N95">
        <v>1.3140000000000001</v>
      </c>
      <c r="O95">
        <v>94.6</v>
      </c>
      <c r="P95">
        <v>72</v>
      </c>
      <c r="Q95">
        <v>202201</v>
      </c>
      <c r="R95">
        <v>202252</v>
      </c>
      <c r="U95">
        <v>95551</v>
      </c>
      <c r="V95">
        <v>33</v>
      </c>
      <c r="AE95" t="s">
        <v>47</v>
      </c>
      <c r="AF95" t="s">
        <v>48</v>
      </c>
      <c r="BE95" t="s">
        <v>56</v>
      </c>
      <c r="BF95" t="s">
        <v>57</v>
      </c>
      <c r="BM95" t="s">
        <v>56</v>
      </c>
    </row>
    <row r="96" spans="1:65">
      <c r="A96">
        <v>96147</v>
      </c>
      <c r="B96" t="s">
        <v>144</v>
      </c>
      <c r="C96">
        <v>745</v>
      </c>
      <c r="D96" t="s">
        <v>36</v>
      </c>
      <c r="E96" t="s">
        <v>37</v>
      </c>
      <c r="G96">
        <v>0.96</v>
      </c>
      <c r="H96">
        <v>69.12</v>
      </c>
      <c r="I96">
        <v>0.216</v>
      </c>
      <c r="J96">
        <v>1.2250000000000001</v>
      </c>
      <c r="K96">
        <v>1.5</v>
      </c>
      <c r="L96">
        <v>0</v>
      </c>
      <c r="M96">
        <v>0</v>
      </c>
      <c r="N96">
        <v>1.2250000000000001</v>
      </c>
      <c r="O96">
        <v>88.2</v>
      </c>
      <c r="P96">
        <v>72</v>
      </c>
      <c r="Q96">
        <v>202201</v>
      </c>
      <c r="R96">
        <v>202252</v>
      </c>
      <c r="U96">
        <v>90016</v>
      </c>
      <c r="V96">
        <v>31</v>
      </c>
      <c r="AE96" t="s">
        <v>47</v>
      </c>
      <c r="AF96" t="s">
        <v>48</v>
      </c>
      <c r="AM96" t="s">
        <v>38</v>
      </c>
      <c r="AN96" t="s">
        <v>39</v>
      </c>
      <c r="BE96" t="s">
        <v>56</v>
      </c>
      <c r="BF96" t="s">
        <v>57</v>
      </c>
      <c r="BM96" t="s">
        <v>56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"/>
  <sheetViews>
    <sheetView workbookViewId="0"/>
  </sheetViews>
  <sheetFormatPr baseColWidth="10" defaultRowHeight="16"/>
  <sheetData/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Microsoft Office User</cp:lastModifiedBy>
  <cp:lastPrinted>2021-11-05T14:58:11Z</cp:lastPrinted>
  <dcterms:created xsi:type="dcterms:W3CDTF">2020-08-27T20:33:55Z</dcterms:created>
  <dcterms:modified xsi:type="dcterms:W3CDTF">2021-11-05T14:58:14Z</dcterms:modified>
</cp:coreProperties>
</file>