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6B07635A-ECF6-2946-A084-0CC73DF70D7B}" xr6:coauthVersionLast="36" xr6:coauthVersionMax="47" xr10:uidLastSave="{00000000-0000-0000-0000-000000000000}"/>
  <bookViews>
    <workbookView xWindow="0" yWindow="460" windowWidth="31020" windowHeight="20060" activeTab="1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Order!$A$6:$AL$6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2" l="1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66" i="12"/>
  <c r="B66" i="12"/>
  <c r="C66" i="12"/>
  <c r="E66" i="12"/>
  <c r="F66" i="12"/>
  <c r="G66" i="12"/>
  <c r="J66" i="12"/>
  <c r="K66" i="12"/>
  <c r="L66" i="12"/>
  <c r="M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67" i="12"/>
  <c r="B67" i="12"/>
  <c r="C67" i="12"/>
  <c r="E67" i="12"/>
  <c r="F67" i="12"/>
  <c r="G67" i="12"/>
  <c r="J67" i="12"/>
  <c r="K67" i="12"/>
  <c r="L67" i="12"/>
  <c r="M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158" i="12"/>
  <c r="B158" i="12"/>
  <c r="C158" i="12"/>
  <c r="E158" i="12"/>
  <c r="F158" i="12"/>
  <c r="G158" i="12"/>
  <c r="J158" i="12"/>
  <c r="K158" i="12"/>
  <c r="L158" i="12"/>
  <c r="M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182" i="12"/>
  <c r="B182" i="12"/>
  <c r="C182" i="12"/>
  <c r="E182" i="12"/>
  <c r="F182" i="12"/>
  <c r="G182" i="12"/>
  <c r="J182" i="12"/>
  <c r="K182" i="12"/>
  <c r="L182" i="12"/>
  <c r="M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191" i="12"/>
  <c r="B191" i="12"/>
  <c r="C191" i="12"/>
  <c r="E191" i="12"/>
  <c r="F191" i="12"/>
  <c r="G191" i="12"/>
  <c r="J191" i="12"/>
  <c r="K191" i="12"/>
  <c r="L191" i="12"/>
  <c r="M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107" i="12"/>
  <c r="B107" i="12"/>
  <c r="C107" i="12"/>
  <c r="E107" i="12"/>
  <c r="F107" i="12"/>
  <c r="G107" i="12"/>
  <c r="J107" i="12"/>
  <c r="K107" i="12"/>
  <c r="L107" i="12"/>
  <c r="M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131" i="12"/>
  <c r="B131" i="12"/>
  <c r="C131" i="12"/>
  <c r="E131" i="12"/>
  <c r="F131" i="12"/>
  <c r="G131" i="12"/>
  <c r="J131" i="12"/>
  <c r="K131" i="12"/>
  <c r="L131" i="12"/>
  <c r="M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152" i="12"/>
  <c r="B152" i="12"/>
  <c r="C152" i="12"/>
  <c r="E152" i="12"/>
  <c r="F152" i="12"/>
  <c r="G152" i="12"/>
  <c r="J152" i="12"/>
  <c r="K152" i="12"/>
  <c r="L152" i="12"/>
  <c r="M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200" i="12"/>
  <c r="B200" i="12"/>
  <c r="C200" i="12"/>
  <c r="E200" i="12"/>
  <c r="F200" i="12"/>
  <c r="G200" i="12"/>
  <c r="J200" i="12"/>
  <c r="K200" i="12"/>
  <c r="L200" i="12"/>
  <c r="M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194" i="12"/>
  <c r="B194" i="12"/>
  <c r="C194" i="12"/>
  <c r="E194" i="12"/>
  <c r="F194" i="12"/>
  <c r="G194" i="12"/>
  <c r="J194" i="12"/>
  <c r="K194" i="12"/>
  <c r="L194" i="12"/>
  <c r="M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130" i="12"/>
  <c r="B130" i="12"/>
  <c r="C130" i="12"/>
  <c r="E130" i="12"/>
  <c r="F130" i="12"/>
  <c r="G130" i="12"/>
  <c r="J130" i="12"/>
  <c r="K130" i="12"/>
  <c r="L130" i="12"/>
  <c r="M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68" i="12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206" i="12"/>
  <c r="B206" i="12"/>
  <c r="C206" i="12"/>
  <c r="E206" i="12"/>
  <c r="F206" i="12"/>
  <c r="G206" i="12"/>
  <c r="J206" i="12"/>
  <c r="K206" i="12"/>
  <c r="L206" i="12"/>
  <c r="M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190" i="12"/>
  <c r="B190" i="12"/>
  <c r="C190" i="12"/>
  <c r="E190" i="12"/>
  <c r="F190" i="12"/>
  <c r="G190" i="12"/>
  <c r="J190" i="12"/>
  <c r="K190" i="12"/>
  <c r="L190" i="12"/>
  <c r="M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85" i="12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104" i="12"/>
  <c r="B104" i="12"/>
  <c r="C104" i="12"/>
  <c r="E104" i="12"/>
  <c r="F104" i="12"/>
  <c r="G104" i="12"/>
  <c r="J104" i="12"/>
  <c r="K104" i="12"/>
  <c r="L104" i="12"/>
  <c r="M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128" i="12"/>
  <c r="B128" i="12"/>
  <c r="C128" i="12"/>
  <c r="E128" i="12"/>
  <c r="F128" i="12"/>
  <c r="G128" i="12"/>
  <c r="J128" i="12"/>
  <c r="K128" i="12"/>
  <c r="L128" i="12"/>
  <c r="M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138" i="12"/>
  <c r="B138" i="12"/>
  <c r="C138" i="12"/>
  <c r="E138" i="12"/>
  <c r="F138" i="12"/>
  <c r="G138" i="12"/>
  <c r="J138" i="12"/>
  <c r="K138" i="12"/>
  <c r="L138" i="12"/>
  <c r="M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134" i="12"/>
  <c r="B134" i="12"/>
  <c r="C134" i="12"/>
  <c r="E134" i="12"/>
  <c r="F134" i="12"/>
  <c r="G134" i="12"/>
  <c r="J134" i="12"/>
  <c r="K134" i="12"/>
  <c r="L134" i="12"/>
  <c r="M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183" i="12"/>
  <c r="B183" i="12"/>
  <c r="C183" i="12"/>
  <c r="E183" i="12"/>
  <c r="F183" i="12"/>
  <c r="G183" i="12"/>
  <c r="J183" i="12"/>
  <c r="K183" i="12"/>
  <c r="L183" i="12"/>
  <c r="M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193" i="12"/>
  <c r="B193" i="12"/>
  <c r="C193" i="12"/>
  <c r="E193" i="12"/>
  <c r="F193" i="12"/>
  <c r="G193" i="12"/>
  <c r="J193" i="12"/>
  <c r="K193" i="12"/>
  <c r="L193" i="12"/>
  <c r="M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204" i="12"/>
  <c r="B204" i="12"/>
  <c r="C204" i="12"/>
  <c r="E204" i="12"/>
  <c r="F204" i="12"/>
  <c r="G204" i="12"/>
  <c r="J204" i="12"/>
  <c r="K204" i="12"/>
  <c r="L204" i="12"/>
  <c r="M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168" i="12"/>
  <c r="B168" i="12"/>
  <c r="C168" i="12"/>
  <c r="E168" i="12"/>
  <c r="F168" i="12"/>
  <c r="G168" i="12"/>
  <c r="J168" i="12"/>
  <c r="K168" i="12"/>
  <c r="L168" i="12"/>
  <c r="M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110" i="12"/>
  <c r="B110" i="12"/>
  <c r="C110" i="12"/>
  <c r="E110" i="12"/>
  <c r="F110" i="12"/>
  <c r="G110" i="12"/>
  <c r="J110" i="12"/>
  <c r="K110" i="12"/>
  <c r="L110" i="12"/>
  <c r="M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156" i="12"/>
  <c r="B156" i="12"/>
  <c r="C156" i="12"/>
  <c r="E156" i="12"/>
  <c r="F156" i="12"/>
  <c r="G156" i="12"/>
  <c r="J156" i="12"/>
  <c r="K156" i="12"/>
  <c r="L156" i="12"/>
  <c r="M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121" i="12"/>
  <c r="B121" i="12"/>
  <c r="C121" i="12"/>
  <c r="E121" i="12"/>
  <c r="F121" i="12"/>
  <c r="G121" i="12"/>
  <c r="J121" i="12"/>
  <c r="K121" i="12"/>
  <c r="L121" i="12"/>
  <c r="M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125" i="12"/>
  <c r="B125" i="12"/>
  <c r="C125" i="12"/>
  <c r="E125" i="12"/>
  <c r="F125" i="12"/>
  <c r="G125" i="12"/>
  <c r="J125" i="12"/>
  <c r="K125" i="12"/>
  <c r="L125" i="12"/>
  <c r="M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122" i="12"/>
  <c r="B122" i="12"/>
  <c r="C122" i="12"/>
  <c r="E122" i="12"/>
  <c r="F122" i="12"/>
  <c r="G122" i="12"/>
  <c r="J122" i="12"/>
  <c r="K122" i="12"/>
  <c r="L122" i="12"/>
  <c r="M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143" i="12"/>
  <c r="B143" i="12"/>
  <c r="C143" i="12"/>
  <c r="E143" i="12"/>
  <c r="F143" i="12"/>
  <c r="G143" i="12"/>
  <c r="J143" i="12"/>
  <c r="K143" i="12"/>
  <c r="L143" i="12"/>
  <c r="M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108" i="12"/>
  <c r="B108" i="12"/>
  <c r="C108" i="12"/>
  <c r="E108" i="12"/>
  <c r="F108" i="12"/>
  <c r="G108" i="12"/>
  <c r="J108" i="12"/>
  <c r="K108" i="12"/>
  <c r="L108" i="12"/>
  <c r="M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111" i="12"/>
  <c r="B111" i="12"/>
  <c r="C111" i="12"/>
  <c r="E111" i="12"/>
  <c r="F111" i="12"/>
  <c r="G111" i="12"/>
  <c r="J111" i="12"/>
  <c r="K111" i="12"/>
  <c r="L111" i="12"/>
  <c r="M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146" i="12"/>
  <c r="B146" i="12"/>
  <c r="C146" i="12"/>
  <c r="E146" i="12"/>
  <c r="F146" i="12"/>
  <c r="G146" i="12"/>
  <c r="J146" i="12"/>
  <c r="K146" i="12"/>
  <c r="L146" i="12"/>
  <c r="M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150" i="12"/>
  <c r="B150" i="12"/>
  <c r="C150" i="12"/>
  <c r="E150" i="12"/>
  <c r="F150" i="12"/>
  <c r="G150" i="12"/>
  <c r="J150" i="12"/>
  <c r="K150" i="12"/>
  <c r="L150" i="12"/>
  <c r="M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198" i="12"/>
  <c r="B198" i="12"/>
  <c r="C198" i="12"/>
  <c r="E198" i="12"/>
  <c r="F198" i="12"/>
  <c r="G198" i="12"/>
  <c r="J198" i="12"/>
  <c r="K198" i="12"/>
  <c r="L198" i="12"/>
  <c r="M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109" i="12"/>
  <c r="B109" i="12"/>
  <c r="C109" i="12"/>
  <c r="E109" i="12"/>
  <c r="F109" i="12"/>
  <c r="G109" i="12"/>
  <c r="J109" i="12"/>
  <c r="K109" i="12"/>
  <c r="L109" i="12"/>
  <c r="M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142" i="12"/>
  <c r="B142" i="12"/>
  <c r="C142" i="12"/>
  <c r="E142" i="12"/>
  <c r="F142" i="12"/>
  <c r="G142" i="12"/>
  <c r="J142" i="12"/>
  <c r="K142" i="12"/>
  <c r="L142" i="12"/>
  <c r="M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170" i="12"/>
  <c r="B170" i="12"/>
  <c r="C170" i="12"/>
  <c r="E170" i="12"/>
  <c r="F170" i="12"/>
  <c r="G170" i="12"/>
  <c r="J170" i="12"/>
  <c r="K170" i="12"/>
  <c r="L170" i="12"/>
  <c r="M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203" i="12"/>
  <c r="B203" i="12"/>
  <c r="C203" i="12"/>
  <c r="E203" i="12"/>
  <c r="F203" i="12"/>
  <c r="G203" i="12"/>
  <c r="J203" i="12"/>
  <c r="K203" i="12"/>
  <c r="L203" i="12"/>
  <c r="M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123" i="12"/>
  <c r="B123" i="12"/>
  <c r="C123" i="12"/>
  <c r="E123" i="12"/>
  <c r="F123" i="12"/>
  <c r="G123" i="12"/>
  <c r="J123" i="12"/>
  <c r="K123" i="12"/>
  <c r="L123" i="12"/>
  <c r="M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144" i="12"/>
  <c r="B144" i="12"/>
  <c r="C144" i="12"/>
  <c r="E144" i="12"/>
  <c r="F144" i="12"/>
  <c r="G144" i="12"/>
  <c r="J144" i="12"/>
  <c r="K144" i="12"/>
  <c r="L144" i="12"/>
  <c r="M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184" i="12"/>
  <c r="B184" i="12"/>
  <c r="C184" i="12"/>
  <c r="E184" i="12"/>
  <c r="F184" i="12"/>
  <c r="G184" i="12"/>
  <c r="J184" i="12"/>
  <c r="K184" i="12"/>
  <c r="L184" i="12"/>
  <c r="M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120" i="12"/>
  <c r="B120" i="12"/>
  <c r="C120" i="12"/>
  <c r="E120" i="12"/>
  <c r="F120" i="12"/>
  <c r="G120" i="12"/>
  <c r="J120" i="12"/>
  <c r="K120" i="12"/>
  <c r="L120" i="12"/>
  <c r="M120" i="12"/>
  <c r="N120" i="12"/>
  <c r="O120" i="12"/>
  <c r="P120" i="12"/>
  <c r="H120" i="12" s="1"/>
  <c r="Q120" i="12"/>
  <c r="I120" i="12" s="1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205" i="12"/>
  <c r="B205" i="12"/>
  <c r="C205" i="12"/>
  <c r="E205" i="12"/>
  <c r="F205" i="12"/>
  <c r="G205" i="12"/>
  <c r="J205" i="12"/>
  <c r="K205" i="12"/>
  <c r="L205" i="12"/>
  <c r="M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124" i="12"/>
  <c r="B124" i="12"/>
  <c r="C124" i="12"/>
  <c r="E124" i="12"/>
  <c r="F124" i="12"/>
  <c r="G124" i="12"/>
  <c r="J124" i="12"/>
  <c r="K124" i="12"/>
  <c r="L124" i="12"/>
  <c r="M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189" i="12"/>
  <c r="B189" i="12"/>
  <c r="C189" i="12"/>
  <c r="E189" i="12"/>
  <c r="F189" i="12"/>
  <c r="G189" i="12"/>
  <c r="J189" i="12"/>
  <c r="K189" i="12"/>
  <c r="L189" i="12"/>
  <c r="M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180" i="12"/>
  <c r="B180" i="12"/>
  <c r="C180" i="12"/>
  <c r="E180" i="12"/>
  <c r="F180" i="12"/>
  <c r="G180" i="12"/>
  <c r="J180" i="12"/>
  <c r="K180" i="12"/>
  <c r="L180" i="12"/>
  <c r="M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197" i="12"/>
  <c r="B197" i="12"/>
  <c r="C197" i="12"/>
  <c r="E197" i="12"/>
  <c r="F197" i="12"/>
  <c r="G197" i="12"/>
  <c r="J197" i="12"/>
  <c r="K197" i="12"/>
  <c r="L197" i="12"/>
  <c r="M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118" i="12"/>
  <c r="B118" i="12"/>
  <c r="C118" i="12"/>
  <c r="E118" i="12"/>
  <c r="F118" i="12"/>
  <c r="G118" i="12"/>
  <c r="J118" i="12"/>
  <c r="K118" i="12"/>
  <c r="L118" i="12"/>
  <c r="M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196" i="12"/>
  <c r="B196" i="12"/>
  <c r="C196" i="12"/>
  <c r="E196" i="12"/>
  <c r="F196" i="12"/>
  <c r="G196" i="12"/>
  <c r="J196" i="12"/>
  <c r="K196" i="12"/>
  <c r="L196" i="12"/>
  <c r="M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164" i="12"/>
  <c r="B164" i="12"/>
  <c r="C164" i="12"/>
  <c r="E164" i="12"/>
  <c r="F164" i="12"/>
  <c r="G164" i="12"/>
  <c r="J164" i="12"/>
  <c r="K164" i="12"/>
  <c r="L164" i="12"/>
  <c r="M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105" i="12"/>
  <c r="B105" i="12"/>
  <c r="C105" i="12"/>
  <c r="E105" i="12"/>
  <c r="F105" i="12"/>
  <c r="G105" i="12"/>
  <c r="J105" i="12"/>
  <c r="K105" i="12"/>
  <c r="L105" i="12"/>
  <c r="M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154" i="12"/>
  <c r="B154" i="12"/>
  <c r="C154" i="12"/>
  <c r="E154" i="12"/>
  <c r="F154" i="12"/>
  <c r="G154" i="12"/>
  <c r="J154" i="12"/>
  <c r="K154" i="12"/>
  <c r="L154" i="12"/>
  <c r="M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127" i="12"/>
  <c r="B127" i="12"/>
  <c r="C127" i="12"/>
  <c r="E127" i="12"/>
  <c r="F127" i="12"/>
  <c r="G127" i="12"/>
  <c r="J127" i="12"/>
  <c r="K127" i="12"/>
  <c r="L127" i="12"/>
  <c r="M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174" i="12"/>
  <c r="B174" i="12"/>
  <c r="C174" i="12"/>
  <c r="E174" i="12"/>
  <c r="F174" i="12"/>
  <c r="G174" i="12"/>
  <c r="J174" i="12"/>
  <c r="K174" i="12"/>
  <c r="L174" i="12"/>
  <c r="M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56" i="12"/>
  <c r="B56" i="12"/>
  <c r="C56" i="12"/>
  <c r="E56" i="12"/>
  <c r="F56" i="12"/>
  <c r="G56" i="12"/>
  <c r="J56" i="12"/>
  <c r="K56" i="12"/>
  <c r="L56" i="12"/>
  <c r="M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106" i="12"/>
  <c r="B106" i="12"/>
  <c r="C106" i="12"/>
  <c r="E106" i="12"/>
  <c r="F106" i="12"/>
  <c r="G106" i="12"/>
  <c r="J106" i="12"/>
  <c r="K106" i="12"/>
  <c r="L106" i="12"/>
  <c r="M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192" i="12"/>
  <c r="B192" i="12"/>
  <c r="C192" i="12"/>
  <c r="E192" i="12"/>
  <c r="F192" i="12"/>
  <c r="G192" i="12"/>
  <c r="J192" i="12"/>
  <c r="K192" i="12"/>
  <c r="L192" i="12"/>
  <c r="M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201" i="12"/>
  <c r="B201" i="12"/>
  <c r="C201" i="12"/>
  <c r="E201" i="12"/>
  <c r="F201" i="12"/>
  <c r="G201" i="12"/>
  <c r="J201" i="12"/>
  <c r="K201" i="12"/>
  <c r="L201" i="12"/>
  <c r="M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163" i="12"/>
  <c r="B163" i="12"/>
  <c r="C163" i="12"/>
  <c r="E163" i="12"/>
  <c r="F163" i="12"/>
  <c r="G163" i="12"/>
  <c r="J163" i="12"/>
  <c r="K163" i="12"/>
  <c r="L163" i="12"/>
  <c r="M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119" i="12"/>
  <c r="B119" i="12"/>
  <c r="C119" i="12"/>
  <c r="E119" i="12"/>
  <c r="F119" i="12"/>
  <c r="G119" i="12"/>
  <c r="J119" i="12"/>
  <c r="K119" i="12"/>
  <c r="L119" i="12"/>
  <c r="M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187" i="12"/>
  <c r="B187" i="12"/>
  <c r="C187" i="12"/>
  <c r="E187" i="12"/>
  <c r="F187" i="12"/>
  <c r="G187" i="12"/>
  <c r="J187" i="12"/>
  <c r="K187" i="12"/>
  <c r="L187" i="12"/>
  <c r="M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155" i="12"/>
  <c r="B155" i="12"/>
  <c r="C155" i="12"/>
  <c r="E155" i="12"/>
  <c r="F155" i="12"/>
  <c r="G155" i="12"/>
  <c r="J155" i="12"/>
  <c r="K155" i="12"/>
  <c r="L155" i="12"/>
  <c r="M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126" i="12"/>
  <c r="B126" i="12"/>
  <c r="C126" i="12"/>
  <c r="E126" i="12"/>
  <c r="F126" i="12"/>
  <c r="G126" i="12"/>
  <c r="J126" i="12"/>
  <c r="K126" i="12"/>
  <c r="L126" i="12"/>
  <c r="M126" i="12"/>
  <c r="N126" i="12"/>
  <c r="O126" i="12"/>
  <c r="P126" i="12"/>
  <c r="H126" i="12" s="1"/>
  <c r="Q126" i="12"/>
  <c r="I126" i="12" s="1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132" i="12"/>
  <c r="B132" i="12"/>
  <c r="C132" i="12"/>
  <c r="E132" i="12"/>
  <c r="F132" i="12"/>
  <c r="G132" i="12"/>
  <c r="J132" i="12"/>
  <c r="K132" i="12"/>
  <c r="L132" i="12"/>
  <c r="M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202" i="12"/>
  <c r="B202" i="12"/>
  <c r="C202" i="12"/>
  <c r="E202" i="12"/>
  <c r="F202" i="12"/>
  <c r="G202" i="12"/>
  <c r="J202" i="12"/>
  <c r="K202" i="12"/>
  <c r="L202" i="12"/>
  <c r="M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149" i="12"/>
  <c r="B149" i="12"/>
  <c r="C149" i="12"/>
  <c r="E149" i="12"/>
  <c r="F149" i="12"/>
  <c r="G149" i="12"/>
  <c r="J149" i="12"/>
  <c r="K149" i="12"/>
  <c r="L149" i="12"/>
  <c r="M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157" i="12"/>
  <c r="B157" i="12"/>
  <c r="C157" i="12"/>
  <c r="E157" i="12"/>
  <c r="F157" i="12"/>
  <c r="G157" i="12"/>
  <c r="J157" i="12"/>
  <c r="K157" i="12"/>
  <c r="L157" i="12"/>
  <c r="M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159" i="12"/>
  <c r="B159" i="12"/>
  <c r="C159" i="12"/>
  <c r="E159" i="12"/>
  <c r="F159" i="12"/>
  <c r="G159" i="12"/>
  <c r="J159" i="12"/>
  <c r="K159" i="12"/>
  <c r="L159" i="12"/>
  <c r="M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112" i="12"/>
  <c r="B112" i="12"/>
  <c r="C112" i="12"/>
  <c r="E112" i="12"/>
  <c r="F112" i="12"/>
  <c r="G112" i="12"/>
  <c r="J112" i="12"/>
  <c r="K112" i="12"/>
  <c r="L112" i="12"/>
  <c r="M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186" i="12"/>
  <c r="B186" i="12"/>
  <c r="C186" i="12"/>
  <c r="E186" i="12"/>
  <c r="F186" i="12"/>
  <c r="G186" i="12"/>
  <c r="J186" i="12"/>
  <c r="K186" i="12"/>
  <c r="L186" i="12"/>
  <c r="M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165" i="12"/>
  <c r="B165" i="12"/>
  <c r="C165" i="12"/>
  <c r="E165" i="12"/>
  <c r="F165" i="12"/>
  <c r="G165" i="12"/>
  <c r="J165" i="12"/>
  <c r="K165" i="12"/>
  <c r="L165" i="12"/>
  <c r="M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179" i="12"/>
  <c r="B179" i="12"/>
  <c r="C179" i="12"/>
  <c r="E179" i="12"/>
  <c r="F179" i="12"/>
  <c r="G179" i="12"/>
  <c r="J179" i="12"/>
  <c r="K179" i="12"/>
  <c r="L179" i="12"/>
  <c r="M179" i="12"/>
  <c r="N179" i="12"/>
  <c r="O179" i="12"/>
  <c r="P179" i="12"/>
  <c r="H179" i="12" s="1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177" i="12"/>
  <c r="B177" i="12"/>
  <c r="C177" i="12"/>
  <c r="E177" i="12"/>
  <c r="F177" i="12"/>
  <c r="G177" i="12"/>
  <c r="J177" i="12"/>
  <c r="K177" i="12"/>
  <c r="L177" i="12"/>
  <c r="M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114" i="12"/>
  <c r="B114" i="12"/>
  <c r="C114" i="12"/>
  <c r="E114" i="12"/>
  <c r="F114" i="12"/>
  <c r="G114" i="12"/>
  <c r="J114" i="12"/>
  <c r="K114" i="12"/>
  <c r="L114" i="12"/>
  <c r="M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173" i="12"/>
  <c r="B173" i="12"/>
  <c r="C173" i="12"/>
  <c r="E173" i="12"/>
  <c r="F173" i="12"/>
  <c r="G173" i="12"/>
  <c r="J173" i="12"/>
  <c r="K173" i="12"/>
  <c r="L173" i="12"/>
  <c r="M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171" i="12"/>
  <c r="B171" i="12"/>
  <c r="C171" i="12"/>
  <c r="E171" i="12"/>
  <c r="F171" i="12"/>
  <c r="G171" i="12"/>
  <c r="J171" i="12"/>
  <c r="K171" i="12"/>
  <c r="L171" i="12"/>
  <c r="M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139" i="12"/>
  <c r="B139" i="12"/>
  <c r="C139" i="12"/>
  <c r="E139" i="12"/>
  <c r="F139" i="12"/>
  <c r="G139" i="12"/>
  <c r="J139" i="12"/>
  <c r="K139" i="12"/>
  <c r="L139" i="12"/>
  <c r="M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129" i="12"/>
  <c r="B129" i="12"/>
  <c r="C129" i="12"/>
  <c r="E129" i="12"/>
  <c r="F129" i="12"/>
  <c r="G129" i="12"/>
  <c r="J129" i="12"/>
  <c r="K129" i="12"/>
  <c r="L129" i="12"/>
  <c r="M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141" i="12"/>
  <c r="B141" i="12"/>
  <c r="C141" i="12"/>
  <c r="E141" i="12"/>
  <c r="F141" i="12"/>
  <c r="G141" i="12"/>
  <c r="J141" i="12"/>
  <c r="K141" i="12"/>
  <c r="L141" i="12"/>
  <c r="M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181" i="12"/>
  <c r="B181" i="12"/>
  <c r="C181" i="12"/>
  <c r="E181" i="12"/>
  <c r="F181" i="12"/>
  <c r="G181" i="12"/>
  <c r="J181" i="12"/>
  <c r="K181" i="12"/>
  <c r="L181" i="12"/>
  <c r="M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185" i="12"/>
  <c r="B185" i="12"/>
  <c r="C185" i="12"/>
  <c r="E185" i="12"/>
  <c r="F185" i="12"/>
  <c r="G185" i="12"/>
  <c r="J185" i="12"/>
  <c r="K185" i="12"/>
  <c r="L185" i="12"/>
  <c r="M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178" i="12"/>
  <c r="B178" i="12"/>
  <c r="C178" i="12"/>
  <c r="E178" i="12"/>
  <c r="F178" i="12"/>
  <c r="G178" i="12"/>
  <c r="J178" i="12"/>
  <c r="K178" i="12"/>
  <c r="L178" i="12"/>
  <c r="M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140" i="12"/>
  <c r="B140" i="12"/>
  <c r="C140" i="12"/>
  <c r="E140" i="12"/>
  <c r="F140" i="12"/>
  <c r="G140" i="12"/>
  <c r="J140" i="12"/>
  <c r="K140" i="12"/>
  <c r="L140" i="12"/>
  <c r="M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148" i="12"/>
  <c r="B148" i="12"/>
  <c r="C148" i="12"/>
  <c r="E148" i="12"/>
  <c r="F148" i="12"/>
  <c r="G148" i="12"/>
  <c r="J148" i="12"/>
  <c r="K148" i="12"/>
  <c r="L148" i="12"/>
  <c r="M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153" i="12"/>
  <c r="B153" i="12"/>
  <c r="C153" i="12"/>
  <c r="E153" i="12"/>
  <c r="F153" i="12"/>
  <c r="G153" i="12"/>
  <c r="J153" i="12"/>
  <c r="K153" i="12"/>
  <c r="L153" i="12"/>
  <c r="M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162" i="12"/>
  <c r="B162" i="12"/>
  <c r="C162" i="12"/>
  <c r="E162" i="12"/>
  <c r="F162" i="12"/>
  <c r="G162" i="12"/>
  <c r="J162" i="12"/>
  <c r="K162" i="12"/>
  <c r="L162" i="12"/>
  <c r="M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166" i="12"/>
  <c r="B166" i="12"/>
  <c r="C166" i="12"/>
  <c r="E166" i="12"/>
  <c r="F166" i="12"/>
  <c r="G166" i="12"/>
  <c r="J166" i="12"/>
  <c r="K166" i="12"/>
  <c r="L166" i="12"/>
  <c r="M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167" i="12"/>
  <c r="B167" i="12"/>
  <c r="C167" i="12"/>
  <c r="E167" i="12"/>
  <c r="F167" i="12"/>
  <c r="G167" i="12"/>
  <c r="J167" i="12"/>
  <c r="K167" i="12"/>
  <c r="L167" i="12"/>
  <c r="M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175" i="12"/>
  <c r="B175" i="12"/>
  <c r="C175" i="12"/>
  <c r="E175" i="12"/>
  <c r="F175" i="12"/>
  <c r="G175" i="12"/>
  <c r="J175" i="12"/>
  <c r="K175" i="12"/>
  <c r="L175" i="12"/>
  <c r="M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169" i="12"/>
  <c r="B169" i="12"/>
  <c r="C169" i="12"/>
  <c r="E169" i="12"/>
  <c r="F169" i="12"/>
  <c r="G169" i="12"/>
  <c r="J169" i="12"/>
  <c r="K169" i="12"/>
  <c r="L169" i="12"/>
  <c r="M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199" i="12"/>
  <c r="B199" i="12"/>
  <c r="C199" i="12"/>
  <c r="E199" i="12"/>
  <c r="F199" i="12"/>
  <c r="G199" i="12"/>
  <c r="J199" i="12"/>
  <c r="K199" i="12"/>
  <c r="L199" i="12"/>
  <c r="M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117" i="12"/>
  <c r="B117" i="12"/>
  <c r="C117" i="12"/>
  <c r="E117" i="12"/>
  <c r="F117" i="12"/>
  <c r="G117" i="12"/>
  <c r="J117" i="12"/>
  <c r="K117" i="12"/>
  <c r="L117" i="12"/>
  <c r="M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133" i="12"/>
  <c r="B133" i="12"/>
  <c r="C133" i="12"/>
  <c r="E133" i="12"/>
  <c r="F133" i="12"/>
  <c r="G133" i="12"/>
  <c r="J133" i="12"/>
  <c r="K133" i="12"/>
  <c r="L133" i="12"/>
  <c r="M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145" i="12"/>
  <c r="B145" i="12"/>
  <c r="C145" i="12"/>
  <c r="E145" i="12"/>
  <c r="F145" i="12"/>
  <c r="G145" i="12"/>
  <c r="J145" i="12"/>
  <c r="K145" i="12"/>
  <c r="L145" i="12"/>
  <c r="M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160" i="12"/>
  <c r="B160" i="12"/>
  <c r="C160" i="12"/>
  <c r="E160" i="12"/>
  <c r="F160" i="12"/>
  <c r="G160" i="12"/>
  <c r="J160" i="12"/>
  <c r="K160" i="12"/>
  <c r="L160" i="12"/>
  <c r="M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161" i="12"/>
  <c r="B161" i="12"/>
  <c r="C161" i="12"/>
  <c r="E161" i="12"/>
  <c r="F161" i="12"/>
  <c r="G161" i="12"/>
  <c r="J161" i="12"/>
  <c r="K161" i="12"/>
  <c r="L161" i="12"/>
  <c r="M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188" i="12"/>
  <c r="B188" i="12"/>
  <c r="C188" i="12"/>
  <c r="E188" i="12"/>
  <c r="F188" i="12"/>
  <c r="G188" i="12"/>
  <c r="J188" i="12"/>
  <c r="K188" i="12"/>
  <c r="L188" i="12"/>
  <c r="M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113" i="12"/>
  <c r="B113" i="12"/>
  <c r="C113" i="12"/>
  <c r="E113" i="12"/>
  <c r="F113" i="12"/>
  <c r="G113" i="12"/>
  <c r="J113" i="12"/>
  <c r="K113" i="12"/>
  <c r="L113" i="12"/>
  <c r="M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103" i="12"/>
  <c r="B103" i="12"/>
  <c r="C103" i="12"/>
  <c r="E103" i="12"/>
  <c r="F103" i="12"/>
  <c r="G103" i="12"/>
  <c r="J103" i="12"/>
  <c r="K103" i="12"/>
  <c r="L103" i="12"/>
  <c r="M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136" i="12"/>
  <c r="B136" i="12"/>
  <c r="C136" i="12"/>
  <c r="E136" i="12"/>
  <c r="F136" i="12"/>
  <c r="G136" i="12"/>
  <c r="J136" i="12"/>
  <c r="K136" i="12"/>
  <c r="L136" i="12"/>
  <c r="M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137" i="12"/>
  <c r="B137" i="12"/>
  <c r="C137" i="12"/>
  <c r="E137" i="12"/>
  <c r="F137" i="12"/>
  <c r="G137" i="12"/>
  <c r="J137" i="12"/>
  <c r="K137" i="12"/>
  <c r="L137" i="12"/>
  <c r="M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135" i="12"/>
  <c r="B135" i="12"/>
  <c r="C135" i="12"/>
  <c r="E135" i="12"/>
  <c r="F135" i="12"/>
  <c r="G135" i="12"/>
  <c r="J135" i="12"/>
  <c r="K135" i="12"/>
  <c r="L135" i="12"/>
  <c r="M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147" i="12"/>
  <c r="B147" i="12"/>
  <c r="C147" i="12"/>
  <c r="E147" i="12"/>
  <c r="F147" i="12"/>
  <c r="G147" i="12"/>
  <c r="J147" i="12"/>
  <c r="K147" i="12"/>
  <c r="L147" i="12"/>
  <c r="M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172" i="12"/>
  <c r="B172" i="12"/>
  <c r="C172" i="12"/>
  <c r="E172" i="12"/>
  <c r="F172" i="12"/>
  <c r="G172" i="12"/>
  <c r="J172" i="12"/>
  <c r="K172" i="12"/>
  <c r="L172" i="12"/>
  <c r="M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176" i="12"/>
  <c r="B176" i="12"/>
  <c r="C176" i="12"/>
  <c r="E176" i="12"/>
  <c r="F176" i="12"/>
  <c r="G176" i="12"/>
  <c r="J176" i="12"/>
  <c r="K176" i="12"/>
  <c r="L176" i="12"/>
  <c r="M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115" i="12"/>
  <c r="B115" i="12"/>
  <c r="C115" i="12"/>
  <c r="E115" i="12"/>
  <c r="F115" i="12"/>
  <c r="G115" i="12"/>
  <c r="J115" i="12"/>
  <c r="K115" i="12"/>
  <c r="L115" i="12"/>
  <c r="M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116" i="12"/>
  <c r="B116" i="12"/>
  <c r="C116" i="12"/>
  <c r="E116" i="12"/>
  <c r="F116" i="12"/>
  <c r="G116" i="12"/>
  <c r="J116" i="12"/>
  <c r="K116" i="12"/>
  <c r="L116" i="12"/>
  <c r="M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195" i="12"/>
  <c r="B195" i="12"/>
  <c r="C195" i="12"/>
  <c r="E195" i="12"/>
  <c r="F195" i="12"/>
  <c r="G195" i="12"/>
  <c r="J195" i="12"/>
  <c r="K195" i="12"/>
  <c r="L195" i="12"/>
  <c r="M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151" i="12"/>
  <c r="B151" i="12"/>
  <c r="C151" i="12"/>
  <c r="E151" i="12"/>
  <c r="F151" i="12"/>
  <c r="G151" i="12"/>
  <c r="J151" i="12"/>
  <c r="K151" i="12"/>
  <c r="L151" i="12"/>
  <c r="M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L11" i="12"/>
  <c r="AK11" i="12"/>
  <c r="AL80" i="12"/>
  <c r="AL5" i="12" s="1"/>
  <c r="K2" i="12" s="1"/>
  <c r="AK80" i="12"/>
  <c r="AK5" i="12" s="1"/>
  <c r="K1" i="12" s="1"/>
  <c r="AJ80" i="12"/>
  <c r="AJ11" i="12" l="1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I11" i="12" s="1"/>
  <c r="P11" i="12"/>
  <c r="H11" i="12" s="1"/>
  <c r="O11" i="12"/>
  <c r="N11" i="12"/>
  <c r="M11" i="12"/>
  <c r="L11" i="12"/>
  <c r="K11" i="12"/>
  <c r="J11" i="12"/>
  <c r="G11" i="12"/>
  <c r="F11" i="12"/>
  <c r="E11" i="12"/>
  <c r="C11" i="12"/>
  <c r="B11" i="12"/>
  <c r="A11" i="12"/>
  <c r="O80" i="12" l="1"/>
  <c r="N80" i="12"/>
  <c r="M80" i="12"/>
  <c r="L80" i="12"/>
  <c r="K80" i="12"/>
  <c r="J80" i="12"/>
  <c r="G80" i="12"/>
  <c r="F80" i="12"/>
  <c r="E80" i="12"/>
  <c r="C80" i="12"/>
  <c r="B80" i="12"/>
  <c r="A80" i="12"/>
  <c r="AI80" i="12"/>
  <c r="AH80" i="12"/>
  <c r="AG80" i="12"/>
  <c r="AF80" i="12"/>
  <c r="AE80" i="12"/>
  <c r="AD80" i="12"/>
  <c r="AC80" i="12"/>
  <c r="AB80" i="12"/>
  <c r="AA80" i="12"/>
  <c r="Z80" i="12"/>
  <c r="Y80" i="12"/>
  <c r="X80" i="12"/>
  <c r="W80" i="12"/>
  <c r="V80" i="12"/>
  <c r="U80" i="12"/>
  <c r="T80" i="12"/>
  <c r="R80" i="12"/>
  <c r="S80" i="12"/>
  <c r="Q80" i="12"/>
  <c r="I80" i="12" s="1"/>
  <c r="P80" i="12"/>
  <c r="H80" i="12" s="1"/>
  <c r="H5" i="12" l="1"/>
  <c r="AJ5" i="12" l="1"/>
  <c r="H4" i="12" s="1"/>
</calcChain>
</file>

<file path=xl/sharedStrings.xml><?xml version="1.0" encoding="utf-8"?>
<sst xmlns="http://schemas.openxmlformats.org/spreadsheetml/2006/main" count="3137" uniqueCount="263">
  <si>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</si>
  <si>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</si>
  <si>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</si>
  <si>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</si>
  <si>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</si>
  <si>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</si>
  <si>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</si>
  <si>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</si>
  <si>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</si>
  <si>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</si>
  <si>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</si>
  <si>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</si>
  <si>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</si>
  <si>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</si>
  <si>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</si>
  <si>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</si>
  <si>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</si>
  <si>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</si>
  <si>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</si>
  <si>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</si>
  <si>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</si>
  <si>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</si>
  <si>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</si>
  <si>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</si>
  <si>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</si>
  <si>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</si>
  <si>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</si>
  <si>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</si>
  <si>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</si>
  <si>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</si>
  <si>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</si>
  <si>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>( Terms and Conditions continued on next page below. )</t>
  </si>
  <si>
    <t xml:space="preserve">Volume 4
</t>
  </si>
  <si>
    <t xml:space="preserve">Volume 5
</t>
  </si>
  <si>
    <t>Volume 4
w/EOD</t>
  </si>
  <si>
    <t>Volume 5
w/EOD</t>
  </si>
  <si>
    <t>none</t>
  </si>
  <si>
    <t>total units</t>
  </si>
  <si>
    <t>total qty</t>
  </si>
  <si>
    <t>Total Units</t>
  </si>
  <si>
    <t>Total Qty</t>
  </si>
  <si>
    <t>HERB   LAVENDER LAVANDULA ANGUSTIFOLIA MUNSTEAD (Blue Violet)</t>
  </si>
  <si>
    <t>O</t>
  </si>
  <si>
    <t>72 TRAY</t>
  </si>
  <si>
    <t>PER</t>
  </si>
  <si>
    <t>Perennial variety</t>
  </si>
  <si>
    <t>T4</t>
  </si>
  <si>
    <t>Tag not available</t>
  </si>
  <si>
    <t>ACHILLEA MILLEFOLIUM PAPRIKA (Ruby Red)</t>
  </si>
  <si>
    <t>CUT</t>
  </si>
  <si>
    <t>Suited for cut flower production</t>
  </si>
  <si>
    <t>1ST</t>
  </si>
  <si>
    <t>1st year flowering</t>
  </si>
  <si>
    <t>ACHILLEA MOONSHINE (Yellow)</t>
  </si>
  <si>
    <t>ASTER X FRIKARTII MONCH (Lavender Blue)</t>
  </si>
  <si>
    <t>ERYSIMUM LINIFOLIUM BOWLES MAUVE</t>
  </si>
  <si>
    <t>GAURA LINDHEIMERI WHIRLING BUTTERFLIES (White to Pink)</t>
  </si>
  <si>
    <t>GERANIUM CANTABRIGIENSE BIOKOVO (Hardy Cream White)</t>
  </si>
  <si>
    <t>PEROVSKIA ATRIPLICIFOLIA RUSSIAN SAGE</t>
  </si>
  <si>
    <t>SALVIA LEUCANTHA MEXICAN SAGE BUSH (Purple and White Bicolor)</t>
  </si>
  <si>
    <t>SANTOLINA VIRENS (GREEN LAVENDER COTTON)</t>
  </si>
  <si>
    <t>HERB   BAY LAUREL LAURUS NOBILIS (Sweet Bay Leaf)</t>
  </si>
  <si>
    <t>HERB   ROSEMARY ROSMARINUS OFFICINALIS ARP</t>
  </si>
  <si>
    <t>ANN</t>
  </si>
  <si>
    <t>Annual variety</t>
  </si>
  <si>
    <t>LYSIMACHIA NUMMULARIA AUREA  (YELLOW CREEPING JENNY) (Yellow Leaves)</t>
  </si>
  <si>
    <t>PENSTEMON GLOXINOIDES FIREBIRD</t>
  </si>
  <si>
    <t>TEUCRIUM MAJORICUM AROANIUM (Light Purple)</t>
  </si>
  <si>
    <t>STACHYS HELENE VON STEIN (BIG EARS)</t>
  </si>
  <si>
    <t>LITHODORA DIFFUSA GRACE WARD (Brilliant Blue)</t>
  </si>
  <si>
    <t>GERANIUM CANTABRIGIENSE KARMINA (Deep Pink)</t>
  </si>
  <si>
    <t>VERONICA PEDUNCULARIS GEORGIA BLUE</t>
  </si>
  <si>
    <t>BACCHARIS PILULARIS PIGEON POINT</t>
  </si>
  <si>
    <t>HERB   LAVENDER LAVANDULA ANGUSTIFOLIA HIDCOTE (Deep Blue)</t>
  </si>
  <si>
    <t>SANTOLINA CHAMAECYPARISSUS (GRAY LAVENDER COTTON)</t>
  </si>
  <si>
    <t>HERB   LAVENDER LAVANDULA ANGUSTIFOLIA VERA (Common)</t>
  </si>
  <si>
    <t>HERB   LAVENDER LAVANDULA X INTERMEDIA BRIDGET CHLOE</t>
  </si>
  <si>
    <t>NEW</t>
  </si>
  <si>
    <t>New item with vendor</t>
  </si>
  <si>
    <t>PAT</t>
  </si>
  <si>
    <t>Patented</t>
  </si>
  <si>
    <t>ACHILLEA MILLEFOLIUM ROSA MARIA</t>
  </si>
  <si>
    <t>ACHILLEA MILLEFOLIUM SONOMA COAST</t>
  </si>
  <si>
    <t>EPILOBIUM CANUM CORAL CANYON</t>
  </si>
  <si>
    <t>EPILOBIUM CANUM SUMMER SNOW</t>
  </si>
  <si>
    <t>ERIGERON W.R. (WR)</t>
  </si>
  <si>
    <t>ERIGERON KARVINSKIANUS SPINDRIFT</t>
  </si>
  <si>
    <t>HERB   LAVENDER LAVANDULA STOECHAS REGAL SPLENDOUR</t>
  </si>
  <si>
    <t>HERB   LAVENDER LAVANDULA X INTERMEDIA RIVERINA THOMAS</t>
  </si>
  <si>
    <t>HERB   LAVENDER LAVANDULA X INTERMEDIA SUPER</t>
  </si>
  <si>
    <t>LEPECHINIA FRAGRANS</t>
  </si>
  <si>
    <t>MIMULUS VIBRANT RED</t>
  </si>
  <si>
    <t>MIMULUS AURANTIACUS</t>
  </si>
  <si>
    <t>SALVIA LEUCANTHA MIDNIGHT (Mexican Bush Sage)</t>
  </si>
  <si>
    <t>SOLIDAGO CALIFORNICA</t>
  </si>
  <si>
    <t>VERBENA LILACINA PASEO RANCHO</t>
  </si>
  <si>
    <t>SALVIA CHAMAEDRYOIDES (Deep Blue)</t>
  </si>
  <si>
    <t>ACHILLEA MILLEFOLIUM TERRACOTTA (Clay)</t>
  </si>
  <si>
    <t>HERB   ROSEMARY ROSMARINUS OFFICINALIS IRENE</t>
  </si>
  <si>
    <t>PENSTEMON PINIFOLIUS MERSEA'S YELLOW</t>
  </si>
  <si>
    <t>LANTANA  CAMARA DALLAS RED</t>
  </si>
  <si>
    <t>LANTANA IRENE (Yellow,Red,Pink)</t>
  </si>
  <si>
    <t>LANTANA  CAMARA RADIATION (Deep Orange)</t>
  </si>
  <si>
    <t>ARTEMISIA PYCNOCEPHALA DAVID'S CHOICE</t>
  </si>
  <si>
    <t>CAMPANULA MURALIS (Lilac Blue Bell)</t>
  </si>
  <si>
    <t>NEPETA X FAASSENII BLUE WONDER (CATMINT) (Lavender Blue)</t>
  </si>
  <si>
    <t>HERB   LAVENDER LAVANDULA X INTERMEDIA GROSSO (Purple)</t>
  </si>
  <si>
    <t>HERB   LAVENDER LAVANDULA HETEROPHYLLA GOODWIN CREEK (GREY)</t>
  </si>
  <si>
    <t>CEANOTHUS YANKEE POINT</t>
  </si>
  <si>
    <t>CONVOLVULUS CNEORUM (White/Silver Edge)</t>
  </si>
  <si>
    <t>GAURA LINDHEIMERI SISKIYOU PINK (Wine Red Buds to Rose Pink)</t>
  </si>
  <si>
    <t>HERB   LAVENDER LAVANDULA STOECHAS OTTO QUAST</t>
  </si>
  <si>
    <t>HERB   ROSEMARY ROSMARINUS OFFICINALIS BLUE SPIRE</t>
  </si>
  <si>
    <t>HERB   ROSEMARY ROSMARINUS OFFICINALIS TUSCAN BLUE</t>
  </si>
  <si>
    <t>OREGANO  ORNAMENTAL ORIGANUM ROTUNDIFOLIUM KENT BEAUTY</t>
  </si>
  <si>
    <t>PENSTEMON GARNET</t>
  </si>
  <si>
    <t>HERB   LAVENDER LAVANDULA PEDUNCULATA GHOSTLY PRINCESS</t>
  </si>
  <si>
    <t>GRASS   ACORUS GRAMINEUS OGON  (SWEETFLAG) (Green/Gold)</t>
  </si>
  <si>
    <t>TEUCRIUM CHAMAEDRYS PROSTRATUS (Pink)</t>
  </si>
  <si>
    <t>CEANOTHUS CONCHA (Dark Blue w/Dark Green Leaf)</t>
  </si>
  <si>
    <t>CEANOTHUS DARK STAR (Dark Purplish Blue)</t>
  </si>
  <si>
    <t>CEANOTHUS JULIA PHELPS (Dark Indigo Blue)</t>
  </si>
  <si>
    <t>HERB   ROSEMARY ROSMARINUS OFFICINALIS HUNTINGTON CARPET (Creeping)</t>
  </si>
  <si>
    <t>CALAMINTHA NEPETA SSP. NEPETA (CALAMINT)</t>
  </si>
  <si>
    <t>NEPETA MUSSINII SIX HILLS GIANT (CATMINT) (Violet Blue)</t>
  </si>
  <si>
    <t>CEANOTHUS GRISEUS HORIZONTALIS CARMEL CREEPER</t>
  </si>
  <si>
    <t>CISTUS LANDANIFER (White w/Dark Crimson Spot)</t>
  </si>
  <si>
    <t>CISTUS SALVIFOLIUS (Snow White)</t>
  </si>
  <si>
    <t>SALVIA CHIAPENSIS (Bright Fuchsia)</t>
  </si>
  <si>
    <t>VERBENA LILACINA DE LA MINA</t>
  </si>
  <si>
    <t>LANTANA  TRAILING MONTEVIDENSIS LAVENDER</t>
  </si>
  <si>
    <t>NEPETA X FAASSENII WALKERS LOW (CATMINT) (Blue/Purple)</t>
  </si>
  <si>
    <t>EUPHORBIA X MARTINII (Light Green)</t>
  </si>
  <si>
    <t>SALVIA LEUCANTHA SANTA BARBARA (Mexican Bush Sage)</t>
  </si>
  <si>
    <t>ERIOPHYLLUM LANATUM SISKIYOU</t>
  </si>
  <si>
    <t>KECKIELLA CORDIFOLIA</t>
  </si>
  <si>
    <t>HERB   LAVENDER LAVANDULA X INTERMEDIA GROS BLEU</t>
  </si>
  <si>
    <t>VERBENA TAPIEN BLUE VIOLET</t>
  </si>
  <si>
    <t>LANTANA  TRAILING WHITE</t>
  </si>
  <si>
    <t>CAMPANULA POSCHARSKYANA BLUE WATERFALL</t>
  </si>
  <si>
    <t>SALVIA ULIGINOSA  (BOG SAGE) (Clear Blue)</t>
  </si>
  <si>
    <t>SALVIA INDIGO SPIRES (Rich Violet)</t>
  </si>
  <si>
    <t>TEUCRIUM CHAMAEDRYS</t>
  </si>
  <si>
    <t>HEUCHERA CANYON DUET</t>
  </si>
  <si>
    <t>ACHILLEA MILLEFOLIUM RED VELVET</t>
  </si>
  <si>
    <t>TAGETES LEMONII (MARIGOLD) (Aromatic White w/Yellow)</t>
  </si>
  <si>
    <t>RUBUS PENTALOBUS EMERALD CARPET</t>
  </si>
  <si>
    <t>HERB   NEPETA X FAASSENII CATMINT</t>
  </si>
  <si>
    <t>PENSTEMON HETEROPHYLLUS MARGARITA BOP (Sky Blue Fade To Purple)</t>
  </si>
  <si>
    <t>ASTERISCUS GOLD COIN (Golden Yellow)</t>
  </si>
  <si>
    <t>LEONOTIS LEONURUS LIONS EAR (Orange)</t>
  </si>
  <si>
    <t>SALVIA CLEVELANDII WINNIFRED GILMAN</t>
  </si>
  <si>
    <t>CISTUS PULVERULENTUS SUNSET (Compact Dark Pink)</t>
  </si>
  <si>
    <t>HERB   LAVENDER LAVANDULA X INTERMEDIA ALBA</t>
  </si>
  <si>
    <t>BACCHARIS PILULARIS TWIN PEAKS (White)</t>
  </si>
  <si>
    <t>CEANOTHUS DIAMOND HEIGHTS (Pale Blue)</t>
  </si>
  <si>
    <t>CONVOLVULUS MAURITANICUS</t>
  </si>
  <si>
    <t>ERIGERON KARVINSKIANUS</t>
  </si>
  <si>
    <t>EUPHORBIA X MARTINII TINY TIM (Light Green w/Red Centers)</t>
  </si>
  <si>
    <t>HARDENBERGIA VIOLACEA HAPPY WANDERER</t>
  </si>
  <si>
    <t>HERB   LAVENDER LAVANDULA ANGUSTIFOLIA ROYAL VELVET</t>
  </si>
  <si>
    <t>HERB   LAVENDER LAVANDULA ANGUSTIFOLIA TWICKEL PURPLE</t>
  </si>
  <si>
    <t>HERB   OREGANO ORIGANUM VULGARE ITALIAN</t>
  </si>
  <si>
    <t>SCAEVOLA MAUVE CLUSTERS</t>
  </si>
  <si>
    <t>TIBOUCHINA URVILLEANA (Deep Purple)</t>
  </si>
  <si>
    <t>CEANOTHUS RAY HARTMAN (Medium Blue)</t>
  </si>
  <si>
    <t>COLEONEMA SUNSET GOLD</t>
  </si>
  <si>
    <t>GERANIUM INCANUM (Deep Pink Flowers)</t>
  </si>
  <si>
    <t>ROSE SHRUB ROSE ICEBURG (White)</t>
  </si>
  <si>
    <t>HERB   LAVENDER LAVANDULA ANGUSTIFOLIA BETTY BLUE</t>
  </si>
  <si>
    <t>HERB   LAVENDER LAVANDULA ANGUSTIFOLIA HIDCOTE GIANT</t>
  </si>
  <si>
    <t>HERB   LAVENDER LAVANDULA ANGUSTIFOLIA THUMBELINA LEIGH</t>
  </si>
  <si>
    <t>HERB   LAVENDER LAVANDULA STOECHAS WINTER BEE</t>
  </si>
  <si>
    <t>JASMINUM POLYANTHUM</t>
  </si>
  <si>
    <t>SALVIA MESA AZURE</t>
  </si>
  <si>
    <t>CALYLOPHUS DRUMMONDIANUS (TEXAS PRIMROSE) (Bright Yellow)</t>
  </si>
  <si>
    <t>CEANOTHUS HEARSTORIUM (Blue)</t>
  </si>
  <si>
    <t>PENSTEMON MIDNIGHT (Deep Purple w/Lavender Pink)</t>
  </si>
  <si>
    <t>LANTANA NEW GOLD</t>
  </si>
  <si>
    <t>EUPHORBIA X MARTINII ASCOT RAINBOW</t>
  </si>
  <si>
    <t>LYSIMACHIA PERSIAN CHOCOLATE</t>
  </si>
  <si>
    <t>VERBENA BONARIENSIS LOLLIPOP (Lavender Blue)</t>
  </si>
  <si>
    <t>HERB   LAVENDER LAVANDULA STOECHAS ANOUK SILVER</t>
  </si>
  <si>
    <t>CEANOTHUS ANCHOR BAY</t>
  </si>
  <si>
    <t>EPILOBIUM EVERETT'S CHOICE</t>
  </si>
  <si>
    <t>PENSTEMON EATONII (FIRECRACKER)</t>
  </si>
  <si>
    <t>PENSTEMON PSEUDOSPECTABILIS    PLANT SELECT</t>
  </si>
  <si>
    <t>POLYGALA FRUTICOSA PETITE BUTTERFLY</t>
  </si>
  <si>
    <t>HERB   SAGE APIANA       (WHITE SALVIA)</t>
  </si>
  <si>
    <t>SALVIA LEUCOPHYLLA POINT SAL</t>
  </si>
  <si>
    <t>BULBINE FRUTESCENS HALLMARK ORANGE</t>
  </si>
  <si>
    <t>RUSSELIA EQUISETIFORMIS RED</t>
  </si>
  <si>
    <t>SALVIA HYBRIDA HEATWAVE GLIMMER (White)</t>
  </si>
  <si>
    <t>SALVIA HYBRIDA HEATWAVE BLAZE (Red)</t>
  </si>
  <si>
    <t>HERB   SAGE SALVIA HYBRIDA BEE'S BLISS</t>
  </si>
  <si>
    <t>ABUTILON PICTUM THOMPSONII</t>
  </si>
  <si>
    <t>ABUTILON TIGER EYE</t>
  </si>
  <si>
    <t>HERB   LAVENDER LAVANDULA PEDUNCULATA DEDICATION PUKEHOU</t>
  </si>
  <si>
    <t>ACHILLEA MILLEFOLIUM ISLAND PINK</t>
  </si>
  <si>
    <t>EPILOBIUM CALIFORNICA</t>
  </si>
  <si>
    <t>ERIOGONUM FASCICULATUM WARRINER LYTLE</t>
  </si>
  <si>
    <t>HERB   LAVENDER LAVANDULA X INTERMEDIA DU PROVENCE</t>
  </si>
  <si>
    <t>SALVIA CLEVELANDII POZO BLUE</t>
  </si>
  <si>
    <t>SALVIA CLEVELANDII ALLEN CHICKERING</t>
  </si>
  <si>
    <t>HERB   LAVENDER LAVANDULA X INTERMEDIA PHENOMENAL</t>
  </si>
  <si>
    <t>T1</t>
  </si>
  <si>
    <t>Tag required and included for patented item</t>
  </si>
  <si>
    <t>ACHILLEA MILLEFOLIUM LITTLE MOONSHINE</t>
  </si>
  <si>
    <t>GRASS   FESTUCA GLAUCA BEYOND BLUE</t>
  </si>
  <si>
    <t>MONARDELLA MACRANTHA MARIAN SAMPSON  PLANT SELECT</t>
  </si>
  <si>
    <t>HERB   LAVENDER LAVANDULA ALLARDII MEERLO</t>
  </si>
  <si>
    <t>HERB   LAVENDER LAVANDULA ANGUSTIFOLIA FOLGATE</t>
  </si>
  <si>
    <t>LESSINGIA FILAGINIFOLIA SILVER CARPET</t>
  </si>
  <si>
    <t>MONARDELLA VILLOSA RUSSIAN RIVER</t>
  </si>
  <si>
    <t>SALVIA LEUCANTHA DANIELLE'S DREAM (Mexican Bush Sage)</t>
  </si>
  <si>
    <t>SALVIA LEUCANTHA WHITE MISCHIEF (Mexican Bush Sage)</t>
  </si>
  <si>
    <t>SALVIA HYBRIDA HEATWAVE BRILLIANCE</t>
  </si>
  <si>
    <t>HERB   LAVENDER LAVANDULA ANGUSTIFOLIA BIG TIME BLUE</t>
  </si>
  <si>
    <t>ARTEMISIA CALIFORNICA CANYON GREY</t>
  </si>
  <si>
    <t>CEANOTHUS MARITIMUS POPCORN</t>
  </si>
  <si>
    <t>HERB   LAVENDER LAVANDULA STOECHAS WITH LOVE</t>
  </si>
  <si>
    <t>MONARDELLA VILLOSA (COYOTE MINT)</t>
  </si>
  <si>
    <t>PENSTEMON DAVIDSONII</t>
  </si>
  <si>
    <t>PENSTEMON HETEROPHYLLUS BLUE SPRINGS</t>
  </si>
  <si>
    <t>RIBES VIBRUNIFOLIUM</t>
  </si>
  <si>
    <t>RUSSELIA ST ELMO'S FIRE</t>
  </si>
  <si>
    <t>SALVIA CELESTIAL BLUE</t>
  </si>
  <si>
    <t>SALVIA DARA'S CHOICE</t>
  </si>
  <si>
    <t>SALVIA CHAMAEDRYOIDES MARINE BLUE</t>
  </si>
  <si>
    <t>TEUCRIUM CHAMAEDRYS SUMMER SUNSHINE</t>
  </si>
  <si>
    <t>HERB   TARRAGON FRENCH ARTEMISIA DRACUNCULUS SATIVA</t>
  </si>
  <si>
    <t>EPILOBIUM CANUM CALISTOGA</t>
  </si>
  <si>
    <t>EPILOBIUM CANUM SIERRA SALMON</t>
  </si>
  <si>
    <t>MANDEVILLA TROPICAL BREEZE RED VELVET</t>
  </si>
  <si>
    <t>OREGANO  ORNAMENTAL ORIGANUM ROTUNDIFOLIUM BARBARA TINGEY</t>
  </si>
  <si>
    <t>RHAMNUS CALIFORNICA EVE CASE</t>
  </si>
  <si>
    <t>RHAMNUS CALIFORNICA MOUND SAN BRUNO</t>
  </si>
  <si>
    <t>SALVIA MRS. BEARD</t>
  </si>
  <si>
    <t>HERB   SAGE APIANA COMPACTA (WHITE SALVIA)</t>
  </si>
  <si>
    <t>HERB   LAVENDER LAVANDULA X INTERMEDIA SENSATIONAL</t>
  </si>
  <si>
    <t>HERB   LAVENDER LAVANDULA STOECHAS PRIMAVERA</t>
  </si>
  <si>
    <t>MIMULUS CHANGELING</t>
  </si>
  <si>
    <t>ANTENNARIA ROSEA  (PUSSYTOES) (Red)</t>
  </si>
  <si>
    <t>ASTER ERICOIDES MONTE CASSINO</t>
  </si>
  <si>
    <t>EPILOBIUM CANUM MARIN PINK</t>
  </si>
  <si>
    <t>EPILOBIUM CANUM SCHIEFFELIN'S CHOICE</t>
  </si>
  <si>
    <t>ERIGERON GLAUCUS CAPE SEBASTIAN</t>
  </si>
  <si>
    <t>HERB   LAVENDER LAVANDULA ANGUSTIFOLIA NANA ALBA (White)</t>
  </si>
  <si>
    <t>MIMULUS ELEANOR</t>
  </si>
  <si>
    <t>MIMULUS BIFIDUS WHITE</t>
  </si>
  <si>
    <t>PENSTEMON CATHERINE DE LA MARE</t>
  </si>
  <si>
    <t>SALVIA CLEVELANDII JAPATUL</t>
  </si>
  <si>
    <t>SALVIA GREGGII SMOKIN' LAVENDER</t>
  </si>
  <si>
    <t>HERB   SAGE SALVIA OFFICINALIS ROBERT GRIMM</t>
  </si>
  <si>
    <t>HERB   SATUREJA DOUGLASII</t>
  </si>
  <si>
    <t>TAGETES LEMMONII COMPACTA</t>
  </si>
  <si>
    <t>EPILOBIUM CANUM CATALINA</t>
  </si>
  <si>
    <t>HERB   LAVENDER LAVANDULA STOECHAS THE PRINCESS</t>
  </si>
  <si>
    <t>PENSTEMON GLENDORA MOUNTAIN ROAD WHITE</t>
  </si>
  <si>
    <t>This vendor does not offer discounts.</t>
  </si>
  <si>
    <t>Volume 1</t>
  </si>
  <si>
    <t>EOD N</t>
  </si>
  <si>
    <t>Early Order Discount (EOD) =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</si>
</sst>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6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4"/>
      <color theme="9" tint="-0.499984740745262"/>
      <name val="Calibri (Body)_x0000_"/>
    </font>
    <font>
      <sz val="14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4" fillId="0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>
      <alignment vertical="top"/>
    </xf>
    <xf numFmtId="0" fontId="6" fillId="0" borderId="17" xfId="0" applyFont="1" applyFill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Fill="1" applyBorder="1"/>
    <xf numFmtId="49" fontId="0" fillId="0" borderId="3" xfId="0" applyNumberFormat="1" applyFont="1" applyFill="1" applyBorder="1" applyAlignment="1" applyProtection="1">
      <alignment vertical="center"/>
      <protection locked="0"/>
    </xf>
    <xf numFmtId="49" fontId="0" fillId="0" borderId="14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textRotation="90" wrapText="1"/>
    </xf>
    <xf numFmtId="0" fontId="1" fillId="2" borderId="10" xfId="0" applyFont="1" applyFill="1" applyBorder="1" applyAlignment="1" applyProtection="1">
      <alignment horizontal="left" vertical="top" wrapText="1"/>
    </xf>
    <xf numFmtId="164" fontId="1" fillId="2" borderId="10" xfId="0" applyNumberFormat="1" applyFont="1" applyFill="1" applyBorder="1" applyAlignment="1" applyProtection="1">
      <alignment horizontal="center" vertical="top" wrapText="1"/>
    </xf>
    <xf numFmtId="165" fontId="1" fillId="2" borderId="9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9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65" fontId="1" fillId="2" borderId="9" xfId="0" applyNumberFormat="1" applyFont="1" applyFill="1" applyBorder="1" applyAlignment="1" applyProtection="1">
      <alignment horizontal="right" vertical="top" wrapText="1"/>
    </xf>
    <xf numFmtId="165" fontId="1" fillId="5" borderId="23" xfId="0" applyNumberFormat="1" applyFont="1" applyFill="1" applyBorder="1" applyAlignment="1" applyProtection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 applyProtection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Fill="1" applyAlignment="1">
      <alignment wrapText="1"/>
    </xf>
    <xf numFmtId="0" fontId="0" fillId="0" borderId="0" xfId="0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top" shrinkToFit="1"/>
    </xf>
    <xf numFmtId="165" fontId="0" fillId="0" borderId="0" xfId="0" applyNumberFormat="1" applyAlignment="1" applyProtection="1">
      <alignment horizontal="center" shrinkToFit="1"/>
    </xf>
    <xf numFmtId="0" fontId="0" fillId="0" borderId="0" xfId="0" applyAlignment="1" applyProtection="1">
      <alignment horizontal="right" wrapText="1" indent="1"/>
    </xf>
    <xf numFmtId="0" fontId="0" fillId="6" borderId="0" xfId="0" applyFill="1" applyAlignment="1" applyProtection="1">
      <alignment horizontal="center" vertical="top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 shrinkToFit="1"/>
    </xf>
    <xf numFmtId="3" fontId="12" fillId="0" borderId="28" xfId="0" applyNumberFormat="1" applyFont="1" applyFill="1" applyBorder="1" applyAlignment="1" applyProtection="1">
      <alignment horizontal="center"/>
    </xf>
    <xf numFmtId="3" fontId="12" fillId="0" borderId="28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 applyProtection="1">
      <alignment horizontal="center"/>
    </xf>
    <xf numFmtId="165" fontId="3" fillId="4" borderId="21" xfId="0" applyNumberFormat="1" applyFont="1" applyFill="1" applyBorder="1" applyAlignment="1" applyProtection="1">
      <alignment horizontal="center" vertical="center" shrinkToFit="1"/>
    </xf>
    <xf numFmtId="165" fontId="0" fillId="4" borderId="22" xfId="0" applyNumberFormat="1" applyFill="1" applyBorder="1" applyAlignment="1" applyProtection="1">
      <alignment horizontal="center" vertical="center" shrinkToFit="1"/>
    </xf>
    <xf numFmtId="49" fontId="0" fillId="0" borderId="14" xfId="0" applyNumberFormat="1" applyFont="1" applyFill="1" applyBorder="1" applyAlignment="1" applyProtection="1">
      <alignment horizontal="center" vertical="center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14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vertical="center"/>
    </xf>
    <xf numFmtId="49" fontId="0" fillId="0" borderId="18" xfId="0" applyNumberFormat="1" applyFont="1" applyFill="1" applyBorder="1" applyAlignment="1" applyProtection="1">
      <alignment horizontal="center" vertical="center" shrinkToFit="1"/>
    </xf>
    <xf numFmtId="49" fontId="0" fillId="0" borderId="6" xfId="0" applyNumberFormat="1" applyFont="1" applyFill="1" applyBorder="1" applyAlignment="1" applyProtection="1">
      <alignment horizontal="center" vertical="center" shrinkToFit="1"/>
    </xf>
    <xf numFmtId="14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>
      <alignment horizontal="center" wrapText="1"/>
    </xf>
    <xf numFmtId="0" fontId="13" fillId="3" borderId="30" xfId="0" applyFont="1" applyFill="1" applyBorder="1" applyAlignment="1" applyProtection="1">
      <alignment horizontal="center"/>
    </xf>
    <xf numFmtId="0" fontId="13" fillId="3" borderId="3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wrapText="1"/>
    </xf>
    <xf numFmtId="0" fontId="13" fillId="3" borderId="29" xfId="0" applyFont="1" applyFill="1" applyBorder="1" applyAlignment="1" applyProtection="1">
      <alignment horizontal="center" wrapText="1"/>
    </xf>
    <xf numFmtId="0" fontId="13" fillId="3" borderId="31" xfId="0" applyFont="1" applyFill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wrapText="1"/>
    </xf>
    <xf numFmtId="49" fontId="14" fillId="3" borderId="25" xfId="0" applyNumberFormat="1" applyFont="1" applyFill="1" applyBorder="1" applyAlignment="1" applyProtection="1">
      <alignment horizontal="left" vertical="center" wrapText="1" indent="1"/>
    </xf>
    <xf numFmtId="0" fontId="15" fillId="3" borderId="24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/>
    </xf>
    <xf numFmtId="0" fontId="15" fillId="3" borderId="4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showWhiteSpace="0" zoomScale="140" zoomScaleNormal="140" zoomScaleSheetLayoutView="100" zoomScalePageLayoutView="120" workbookViewId="0">
      <selection activeCell="N6" sqref="N6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 t="s">
        <v>31</v>
      </c>
    </row>
  </sheetData>
  <sheetProtection algorithmName="SHA-512" hashValue="i8BjpI8neF3peX96vRsR1cnGZaCcguMWUjC2D9/ySZaZjNN1+tzRl/ZN/wdaOc65jWH/HgXF1C/5lP2GDg89dw==" saltValue="9GzMrrJEHsCcmTXfbKAnwg==" spinCount="100000"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L206"/>
  <sheetViews>
    <sheetView tabSelected="1" zoomScale="90" zoomScaleNormal="90" workbookViewId="0">
      <pane ySplit="6" topLeftCell="A7" activePane="bottomLeft" state="frozen"/>
      <selection pane="bottomLeft" activeCell="A2" sqref="A2:B2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8" customWidth="1"/>
    <col min="6" max="6" width="2.83203125" style="8" customWidth="1"/>
    <col min="7" max="7" width="70.83203125" style="24" customWidth="1"/>
    <col min="8" max="8" width="8.83203125" style="21" customWidth="1"/>
    <col min="9" max="9" width="8.83203125" style="22" customWidth="1"/>
    <col min="10" max="10" width="16.6640625" style="39" customWidth="1"/>
    <col min="11" max="11" width="8.83203125" style="23" customWidth="1"/>
    <col min="12" max="12" width="8.83203125" style="8" hidden="1" customWidth="1"/>
    <col min="13" max="13" width="8.83203125" style="8" customWidth="1"/>
    <col min="14" max="14" width="9.5" style="8" customWidth="1"/>
    <col min="15" max="15" width="8.83203125" style="8" customWidth="1"/>
    <col min="16" max="16" width="8.83203125" style="9" hidden="1" customWidth="1"/>
    <col min="17" max="17" width="8.83203125" style="10" hidden="1" customWidth="1"/>
    <col min="18" max="18" width="8.83203125" style="9" hidden="1" customWidth="1"/>
    <col min="19" max="19" width="8.83203125" style="10" hidden="1" customWidth="1"/>
    <col min="20" max="20" width="8.83203125" style="9" hidden="1" customWidth="1"/>
    <col min="21" max="21" width="8.83203125" style="10" hidden="1" customWidth="1"/>
    <col min="22" max="22" width="8.83203125" style="9" hidden="1" customWidth="1"/>
    <col min="23" max="23" width="8.83203125" style="10" hidden="1" customWidth="1"/>
    <col min="24" max="24" width="8.83203125" style="9" hidden="1" customWidth="1"/>
    <col min="25" max="25" width="8.83203125" style="10" hidden="1" customWidth="1"/>
    <col min="26" max="26" width="8.83203125" style="9" hidden="1" customWidth="1"/>
    <col min="27" max="27" width="8.83203125" style="10" hidden="1" customWidth="1"/>
    <col min="28" max="28" width="8.83203125" style="9" hidden="1" customWidth="1"/>
    <col min="29" max="29" width="8.83203125" style="10" hidden="1" customWidth="1"/>
    <col min="30" max="30" width="8.83203125" style="9" hidden="1" customWidth="1"/>
    <col min="31" max="31" width="8.83203125" style="10" hidden="1" customWidth="1"/>
    <col min="32" max="32" width="8.83203125" style="9" hidden="1" customWidth="1"/>
    <col min="33" max="33" width="8.83203125" style="10" hidden="1" customWidth="1"/>
    <col min="34" max="34" width="8.83203125" style="9" hidden="1" customWidth="1"/>
    <col min="35" max="35" width="8.83203125" style="10" hidden="1" customWidth="1"/>
    <col min="36" max="36" width="12.6640625" style="22" hidden="1" customWidth="1"/>
    <col min="37" max="38" width="0" style="8" hidden="1" customWidth="1"/>
    <col min="39" max="16384" width="10.83203125" style="11"/>
  </cols>
  <sheetData>
    <row r="1" spans="1:38" ht="31" customHeight="1">
      <c r="A1" s="50" t="s">
        <v>23</v>
      </c>
      <c r="B1" s="49"/>
      <c r="C1" s="52" t="s">
        <v>22</v>
      </c>
      <c r="D1" s="53"/>
      <c r="E1" s="52" t="s">
        <v>11</v>
      </c>
      <c r="F1" s="53"/>
      <c r="G1" s="7" t="s">
        <v>10</v>
      </c>
      <c r="H1" s="49" t="s">
        <v>9</v>
      </c>
      <c r="I1" s="49"/>
      <c r="J1" s="43" t="s">
        <v>39</v>
      </c>
      <c r="K1" s="42">
        <f>AK5</f>
        <v>0</v>
      </c>
    </row>
    <row r="2" spans="1:38" ht="21" customHeight="1">
      <c r="A2" s="51"/>
      <c r="B2" s="51"/>
      <c r="C2" s="54"/>
      <c r="D2" s="55"/>
      <c r="E2" s="56"/>
      <c r="F2" s="57"/>
      <c r="G2" s="1"/>
      <c r="H2" s="62"/>
      <c r="I2" s="63"/>
      <c r="J2" s="43" t="s">
        <v>40</v>
      </c>
      <c r="K2" s="42">
        <f>AL5</f>
        <v>0</v>
      </c>
    </row>
    <row r="3" spans="1:38" ht="26" customHeight="1">
      <c r="A3" s="60" t="s">
        <v>24</v>
      </c>
      <c r="B3" s="61"/>
      <c r="C3" s="61"/>
      <c r="D3" s="26"/>
      <c r="E3" s="58" t="s">
        <v>8</v>
      </c>
      <c r="F3" s="59"/>
      <c r="G3" s="6"/>
      <c r="H3" s="64" t="s">
        <v>29</v>
      </c>
      <c r="I3" s="64"/>
      <c r="J3" s="40" t="s">
        <v>260</v>
      </c>
      <c r="K3" s="75">
        <v>1</v>
      </c>
    </row>
    <row r="4" spans="1:38" ht="26" customHeight="1" thickBot="1">
      <c r="A4" s="76" t="s">
        <v>259</v>
      </c>
      <c r="B4" s="77"/>
      <c r="C4" s="77"/>
      <c r="D4" s="77"/>
      <c r="E4" s="77"/>
      <c r="F4" s="77"/>
      <c r="G4" s="77"/>
      <c r="H4" s="47" t="str">
        <f>IFERROR(IF(AJ5&lt;&gt;0,AJ5,""),"VOL 1-3, EOD Y OR N")</f>
        <v/>
      </c>
      <c r="I4" s="48"/>
      <c r="J4" s="40" t="s">
        <v>261</v>
      </c>
      <c r="K4" s="75" t="s">
        <v>30</v>
      </c>
      <c r="P4" s="46"/>
      <c r="Q4" s="45"/>
      <c r="R4" s="44" t="s">
        <v>36</v>
      </c>
      <c r="S4" s="45"/>
      <c r="T4" s="44" t="s">
        <v>36</v>
      </c>
      <c r="U4" s="45"/>
      <c r="V4" s="44" t="s">
        <v>36</v>
      </c>
      <c r="W4" s="45"/>
      <c r="X4" s="44" t="s">
        <v>36</v>
      </c>
      <c r="Y4" s="45"/>
      <c r="Z4" s="44"/>
      <c r="AA4" s="44"/>
      <c r="AB4" s="44" t="s">
        <v>36</v>
      </c>
      <c r="AC4" s="45"/>
      <c r="AD4" s="44" t="s">
        <v>36</v>
      </c>
      <c r="AE4" s="45"/>
      <c r="AF4" s="44" t="s">
        <v>36</v>
      </c>
      <c r="AG4" s="45"/>
      <c r="AH4" s="44" t="s">
        <v>36</v>
      </c>
      <c r="AI4" s="45"/>
      <c r="AJ4" s="31" t="s">
        <v>28</v>
      </c>
    </row>
    <row r="5" spans="1:38" ht="42" customHeight="1">
      <c r="A5" s="78"/>
      <c r="B5" s="79"/>
      <c r="C5" s="79"/>
      <c r="D5" s="79"/>
      <c r="E5" s="79"/>
      <c r="F5" s="79"/>
      <c r="G5" s="79"/>
      <c r="H5" s="68" t="str">
        <f>CONCATENATE("Volume ", K3, "                 EOD = ", K4)</f>
        <v>Volume 1                 EOD = N</v>
      </c>
      <c r="I5" s="69"/>
      <c r="J5" s="73" t="s">
        <v>262</v>
      </c>
      <c r="K5" s="74"/>
      <c r="P5" s="71" t="s">
        <v>16</v>
      </c>
      <c r="Q5" s="66"/>
      <c r="R5" s="65" t="s">
        <v>17</v>
      </c>
      <c r="S5" s="66"/>
      <c r="T5" s="65" t="s">
        <v>18</v>
      </c>
      <c r="U5" s="66"/>
      <c r="V5" s="65" t="s">
        <v>32</v>
      </c>
      <c r="W5" s="66"/>
      <c r="X5" s="65" t="s">
        <v>33</v>
      </c>
      <c r="Y5" s="72"/>
      <c r="Z5" s="70" t="s">
        <v>19</v>
      </c>
      <c r="AA5" s="66"/>
      <c r="AB5" s="65" t="s">
        <v>20</v>
      </c>
      <c r="AC5" s="66"/>
      <c r="AD5" s="65" t="s">
        <v>21</v>
      </c>
      <c r="AE5" s="66"/>
      <c r="AF5" s="65" t="s">
        <v>34</v>
      </c>
      <c r="AG5" s="66"/>
      <c r="AH5" s="65" t="s">
        <v>35</v>
      </c>
      <c r="AI5" s="67"/>
      <c r="AJ5" s="32">
        <f>SUBTOTAL(9,AJ7:AJ7916)</f>
        <v>0</v>
      </c>
      <c r="AK5" s="42">
        <f>SUBTOTAL(9,AK7:AK7905)</f>
        <v>0</v>
      </c>
      <c r="AL5" s="42">
        <f>SUBTOTAL(9,AL7:AL7905)</f>
        <v>0</v>
      </c>
    </row>
    <row r="6" spans="1:38" s="27" customFormat="1" ht="35" thickBot="1">
      <c r="A6" s="12" t="s">
        <v>26</v>
      </c>
      <c r="B6" s="13" t="s">
        <v>6</v>
      </c>
      <c r="C6" s="13" t="s">
        <v>0</v>
      </c>
      <c r="D6" s="13" t="s">
        <v>5</v>
      </c>
      <c r="E6" s="13" t="s">
        <v>1</v>
      </c>
      <c r="F6" s="14" t="s">
        <v>12</v>
      </c>
      <c r="G6" s="15" t="s">
        <v>25</v>
      </c>
      <c r="H6" s="16" t="s">
        <v>3</v>
      </c>
      <c r="I6" s="17" t="s">
        <v>7</v>
      </c>
      <c r="J6" s="38" t="s">
        <v>2</v>
      </c>
      <c r="K6" s="18" t="s">
        <v>4</v>
      </c>
      <c r="L6" s="18" t="s">
        <v>12</v>
      </c>
      <c r="M6" s="18" t="s">
        <v>13</v>
      </c>
      <c r="N6" s="18" t="s">
        <v>14</v>
      </c>
      <c r="O6" s="18" t="s">
        <v>15</v>
      </c>
      <c r="P6" s="19" t="s">
        <v>3</v>
      </c>
      <c r="Q6" s="17" t="s">
        <v>7</v>
      </c>
      <c r="R6" s="19" t="s">
        <v>3</v>
      </c>
      <c r="S6" s="17" t="s">
        <v>7</v>
      </c>
      <c r="T6" s="16" t="s">
        <v>3</v>
      </c>
      <c r="U6" s="17" t="s">
        <v>7</v>
      </c>
      <c r="V6" s="16" t="s">
        <v>3</v>
      </c>
      <c r="W6" s="17" t="s">
        <v>7</v>
      </c>
      <c r="X6" s="16" t="s">
        <v>3</v>
      </c>
      <c r="Y6" s="17" t="s">
        <v>7</v>
      </c>
      <c r="Z6" s="19" t="s">
        <v>3</v>
      </c>
      <c r="AA6" s="17" t="s">
        <v>7</v>
      </c>
      <c r="AB6" s="16" t="s">
        <v>3</v>
      </c>
      <c r="AC6" s="17" t="s">
        <v>7</v>
      </c>
      <c r="AD6" s="19" t="s">
        <v>3</v>
      </c>
      <c r="AE6" s="17" t="s">
        <v>7</v>
      </c>
      <c r="AF6" s="19" t="s">
        <v>3</v>
      </c>
      <c r="AG6" s="17" t="s">
        <v>7</v>
      </c>
      <c r="AH6" s="19" t="s">
        <v>3</v>
      </c>
      <c r="AI6" s="17" t="s">
        <v>7</v>
      </c>
      <c r="AJ6" s="30" t="s">
        <v>27</v>
      </c>
      <c r="AK6" s="41" t="s">
        <v>37</v>
      </c>
      <c r="AL6" s="41" t="s">
        <v>38</v>
      </c>
    </row>
    <row r="7" spans="1:38">
      <c r="A7" s="8">
        <f>IF(OUT!C139="", "", OUT!C139)</f>
        <v>731</v>
      </c>
      <c r="B7" s="20">
        <f>IF(OUT!A139="", "", OUT!A139)</f>
        <v>82076</v>
      </c>
      <c r="C7" s="8" t="str">
        <f>IF(OUT!D139="", "", OUT!D139)</f>
        <v>O</v>
      </c>
      <c r="D7" s="4"/>
      <c r="E7" s="8" t="str">
        <f>IF(OUT!E139="", "", OUT!E139)</f>
        <v>72 TRAY</v>
      </c>
      <c r="F7" s="25" t="str">
        <f>IF(OUT!AE139="NEW", "✷", "")</f>
        <v/>
      </c>
      <c r="G7" s="11" t="str">
        <f>IF(OUT!B139="", "", OUT!B139)</f>
        <v>ABUTILON PICTUM THOMPSONII</v>
      </c>
      <c r="H7" s="21">
        <f t="shared" ref="H7:H38" si="0">IF(AND($K$3=1,$K$4="N"),P7,IF(AND($K$3=2,$K$4="N"),R7,IF(AND($K$3=3,$K$4="N"),T7,IF(AND($K$3=4,$K$4="N"),V7,IF(AND($K$3=5,$K$4="N"),X7,IF(AND($K$3=1,$K$4="Y"),Z7,IF(AND($K$3=2,$K$4="Y"),AB7,IF(AND($K$3=3,$K$4="Y"),AD7,IF(AND($K$3=4,$K$4="Y"),AF7,IF(AND($K$3=5,$K$4="Y"),AH7,"FALSE"))))))))))</f>
        <v>0.879</v>
      </c>
      <c r="I7" s="22">
        <f t="shared" ref="I7:I38" si="1">IF(AND($K$3=1,$K$4="N"),Q7,IF(AND($K$3=2,$K$4="N"),S7,IF(AND($K$3=3,$K$4="N"),U7,IF(AND($K$3=4,$K$4="N"),W7,IF(AND($K$3=5,$K$4="N"),Y7,IF(AND($K$3=1,$K$4="Y"),AA7,IF(AND($K$3=2,$K$4="Y"),AC7,IF(AND($K$3=3,$K$4="Y"),AE7,IF(AND($K$3=4,$K$4="Y"),AG7,IF(AND($K$3=5,$K$4="Y"),AI7,"FALSE"))))))))))</f>
        <v>63.28</v>
      </c>
      <c r="J7" s="37" t="str">
        <f>IF(OUT!F139="", "", OUT!F139)</f>
        <v/>
      </c>
      <c r="K7" s="8">
        <f>IF(OUT!P139="", "", OUT!P139)</f>
        <v>72</v>
      </c>
      <c r="L7" s="8" t="str">
        <f>IF(OUT!AE139="", "", OUT!AE139)</f>
        <v/>
      </c>
      <c r="M7" s="8" t="str">
        <f>IF(OUT!AG139="", "", OUT!AG139)</f>
        <v/>
      </c>
      <c r="N7" s="8" t="str">
        <f>IF(OUT!AQ139="", "", OUT!AQ139)</f>
        <v/>
      </c>
      <c r="O7" s="8" t="str">
        <f>IF(OUT!BM139="", "", OUT!BM139)</f>
        <v>T4</v>
      </c>
      <c r="P7" s="9">
        <f>IF(OUT!N139="", "", OUT!N139)</f>
        <v>0.879</v>
      </c>
      <c r="Q7" s="10">
        <f>IF(OUT!O139="", "", OUT!O139)</f>
        <v>63.28</v>
      </c>
      <c r="R7" s="9">
        <f>IF(PPG!H139="", "", PPG!H139)</f>
        <v>0</v>
      </c>
      <c r="S7" s="10">
        <f>IF(PPG!I139="", "", PPG!I139)</f>
        <v>0</v>
      </c>
      <c r="T7" s="9">
        <f>IF(PPG!J139="", "", PPG!J139)</f>
        <v>0</v>
      </c>
      <c r="U7" s="10">
        <f>IF(PPG!K139="", "", PPG!K139)</f>
        <v>0</v>
      </c>
      <c r="V7" s="9">
        <f>IF(PPG!L139="", "", PPG!L139)</f>
        <v>0</v>
      </c>
      <c r="W7" s="10">
        <f>IF(PPG!M139="", "", PPG!M139)</f>
        <v>0</v>
      </c>
      <c r="X7" s="9">
        <f>IF(PPG!N139="", "", PPG!N139)</f>
        <v>0</v>
      </c>
      <c r="Y7" s="10">
        <f>IF(PPG!O139="", "", PPG!O139)</f>
        <v>0</v>
      </c>
      <c r="Z7" s="9">
        <f>IF(PPG!Q139="", "", PPG!Q139)</f>
        <v>0.879</v>
      </c>
      <c r="AA7" s="10">
        <f>IF(PPG!R139="", "", PPG!R139)</f>
        <v>63.28</v>
      </c>
      <c r="AB7" s="9">
        <f>IF(PPG!S139="", "", PPG!S139)</f>
        <v>0</v>
      </c>
      <c r="AC7" s="10">
        <f>IF(PPG!T139="", "", PPG!T139)</f>
        <v>0</v>
      </c>
      <c r="AD7" s="9">
        <f>IF(PPG!U139="", "", PPG!U139)</f>
        <v>0</v>
      </c>
      <c r="AE7" s="10">
        <f>IF(PPG!V139="", "", PPG!V139)</f>
        <v>0</v>
      </c>
      <c r="AF7" s="9">
        <f>IF(PPG!W139="", "", PPG!W139)</f>
        <v>0</v>
      </c>
      <c r="AG7" s="10">
        <f>IF(PPG!X139="", "", PPG!X139)</f>
        <v>0</v>
      </c>
      <c r="AH7" s="9">
        <f>IF(PPG!Y139="", "", PPG!Y139)</f>
        <v>0</v>
      </c>
      <c r="AI7" s="10">
        <f>IF(PPG!Z139="", "", PPG!Z139)</f>
        <v>0</v>
      </c>
      <c r="AJ7" s="33" t="str">
        <f t="shared" ref="AJ7:AJ38" si="2">IF(D7&lt;&gt;"",D7*I7, "0.00")</f>
        <v>0.00</v>
      </c>
      <c r="AK7" s="8" t="str">
        <f t="shared" ref="AK7:AK38" si="3">IF(D7&lt;&gt;"",D7, "0")</f>
        <v>0</v>
      </c>
      <c r="AL7" s="8" t="str">
        <f t="shared" ref="AL7:AL38" si="4">IF(D7&lt;&gt;"",D7*K7, "0")</f>
        <v>0</v>
      </c>
    </row>
    <row r="8" spans="1:38">
      <c r="A8" s="8">
        <f>IF(OUT!C140="", "", OUT!C140)</f>
        <v>731</v>
      </c>
      <c r="B8" s="20">
        <f>IF(OUT!A140="", "", OUT!A140)</f>
        <v>82077</v>
      </c>
      <c r="C8" s="8" t="str">
        <f>IF(OUT!D140="", "", OUT!D140)</f>
        <v>O</v>
      </c>
      <c r="D8" s="28"/>
      <c r="E8" s="8" t="str">
        <f>IF(OUT!E140="", "", OUT!E140)</f>
        <v>72 TRAY</v>
      </c>
      <c r="F8" s="25" t="str">
        <f>IF(OUT!AE140="NEW", "✷", "")</f>
        <v/>
      </c>
      <c r="G8" s="11" t="str">
        <f>IF(OUT!B140="", "", OUT!B140)</f>
        <v>ABUTILON TIGER EYE</v>
      </c>
      <c r="H8" s="21">
        <f t="shared" si="0"/>
        <v>0.879</v>
      </c>
      <c r="I8" s="22">
        <f t="shared" si="1"/>
        <v>63.28</v>
      </c>
      <c r="J8" s="37" t="str">
        <f>IF(OUT!F140="", "", OUT!F140)</f>
        <v/>
      </c>
      <c r="K8" s="8">
        <f>IF(OUT!P140="", "", OUT!P140)</f>
        <v>72</v>
      </c>
      <c r="L8" s="8" t="str">
        <f>IF(OUT!AE140="", "", OUT!AE140)</f>
        <v/>
      </c>
      <c r="M8" s="8" t="str">
        <f>IF(OUT!AG140="", "", OUT!AG140)</f>
        <v/>
      </c>
      <c r="N8" s="8" t="str">
        <f>IF(OUT!AQ140="", "", OUT!AQ140)</f>
        <v/>
      </c>
      <c r="O8" s="8" t="str">
        <f>IF(OUT!BM140="", "", OUT!BM140)</f>
        <v>T4</v>
      </c>
      <c r="P8" s="9">
        <f>IF(OUT!N140="", "", OUT!N140)</f>
        <v>0.879</v>
      </c>
      <c r="Q8" s="10">
        <f>IF(OUT!O140="", "", OUT!O140)</f>
        <v>63.28</v>
      </c>
      <c r="R8" s="9">
        <f>IF(PPG!H140="", "", PPG!H140)</f>
        <v>0</v>
      </c>
      <c r="S8" s="10">
        <f>IF(PPG!I140="", "", PPG!I140)</f>
        <v>0</v>
      </c>
      <c r="T8" s="9">
        <f>IF(PPG!J140="", "", PPG!J140)</f>
        <v>0</v>
      </c>
      <c r="U8" s="10">
        <f>IF(PPG!K140="", "", PPG!K140)</f>
        <v>0</v>
      </c>
      <c r="V8" s="9">
        <f>IF(PPG!L140="", "", PPG!L140)</f>
        <v>0</v>
      </c>
      <c r="W8" s="10">
        <f>IF(PPG!M140="", "", PPG!M140)</f>
        <v>0</v>
      </c>
      <c r="X8" s="9">
        <f>IF(PPG!N140="", "", PPG!N140)</f>
        <v>0</v>
      </c>
      <c r="Y8" s="10">
        <f>IF(PPG!O140="", "", PPG!O140)</f>
        <v>0</v>
      </c>
      <c r="Z8" s="9">
        <f>IF(PPG!Q140="", "", PPG!Q140)</f>
        <v>0.879</v>
      </c>
      <c r="AA8" s="10">
        <f>IF(PPG!R140="", "", PPG!R140)</f>
        <v>63.28</v>
      </c>
      <c r="AB8" s="9">
        <f>IF(PPG!S140="", "", PPG!S140)</f>
        <v>0</v>
      </c>
      <c r="AC8" s="10">
        <f>IF(PPG!T140="", "", PPG!T140)</f>
        <v>0</v>
      </c>
      <c r="AD8" s="9">
        <f>IF(PPG!U140="", "", PPG!U140)</f>
        <v>0</v>
      </c>
      <c r="AE8" s="10">
        <f>IF(PPG!V140="", "", PPG!V140)</f>
        <v>0</v>
      </c>
      <c r="AF8" s="9">
        <f>IF(PPG!W140="", "", PPG!W140)</f>
        <v>0</v>
      </c>
      <c r="AG8" s="10">
        <f>IF(PPG!X140="", "", PPG!X140)</f>
        <v>0</v>
      </c>
      <c r="AH8" s="9">
        <f>IF(PPG!Y140="", "", PPG!Y140)</f>
        <v>0</v>
      </c>
      <c r="AI8" s="10">
        <f>IF(PPG!Z140="", "", PPG!Z140)</f>
        <v>0</v>
      </c>
      <c r="AJ8" s="33" t="str">
        <f t="shared" si="2"/>
        <v>0.00</v>
      </c>
      <c r="AK8" s="8" t="str">
        <f t="shared" si="3"/>
        <v>0</v>
      </c>
      <c r="AL8" s="8" t="str">
        <f t="shared" si="4"/>
        <v>0</v>
      </c>
    </row>
    <row r="9" spans="1:38">
      <c r="A9" s="8">
        <f>IF(OUT!C142="", "", OUT!C142)</f>
        <v>731</v>
      </c>
      <c r="B9" s="20">
        <f>IF(OUT!A142="", "", OUT!A142)</f>
        <v>84261</v>
      </c>
      <c r="C9" s="8" t="str">
        <f>IF(OUT!D142="", "", OUT!D142)</f>
        <v>O</v>
      </c>
      <c r="D9" s="28"/>
      <c r="E9" s="8" t="str">
        <f>IF(OUT!E142="", "", OUT!E142)</f>
        <v>72 TRAY</v>
      </c>
      <c r="F9" s="25" t="str">
        <f>IF(OUT!AE142="NEW", "✷", "")</f>
        <v/>
      </c>
      <c r="G9" s="11" t="str">
        <f>IF(OUT!B142="", "", OUT!B142)</f>
        <v>ACHILLEA MILLEFOLIUM ISLAND PINK</v>
      </c>
      <c r="H9" s="21">
        <f t="shared" si="0"/>
        <v>0.879</v>
      </c>
      <c r="I9" s="22">
        <f t="shared" si="1"/>
        <v>63.28</v>
      </c>
      <c r="J9" s="37" t="str">
        <f>IF(OUT!F142="", "", OUT!F142)</f>
        <v/>
      </c>
      <c r="K9" s="8">
        <f>IF(OUT!P142="", "", OUT!P142)</f>
        <v>72</v>
      </c>
      <c r="L9" s="8" t="str">
        <f>IF(OUT!AE142="", "", OUT!AE142)</f>
        <v/>
      </c>
      <c r="M9" s="8" t="str">
        <f>IF(OUT!AG142="", "", OUT!AG142)</f>
        <v/>
      </c>
      <c r="N9" s="8" t="str">
        <f>IF(OUT!AQ142="", "", OUT!AQ142)</f>
        <v/>
      </c>
      <c r="O9" s="8" t="str">
        <f>IF(OUT!BM142="", "", OUT!BM142)</f>
        <v>T4</v>
      </c>
      <c r="P9" s="9">
        <f>IF(OUT!N142="", "", OUT!N142)</f>
        <v>0.879</v>
      </c>
      <c r="Q9" s="10">
        <f>IF(OUT!O142="", "", OUT!O142)</f>
        <v>63.28</v>
      </c>
      <c r="R9" s="9">
        <f>IF(PPG!H142="", "", PPG!H142)</f>
        <v>0</v>
      </c>
      <c r="S9" s="10">
        <f>IF(PPG!I142="", "", PPG!I142)</f>
        <v>0</v>
      </c>
      <c r="T9" s="9">
        <f>IF(PPG!J142="", "", PPG!J142)</f>
        <v>0</v>
      </c>
      <c r="U9" s="10">
        <f>IF(PPG!K142="", "", PPG!K142)</f>
        <v>0</v>
      </c>
      <c r="V9" s="9">
        <f>IF(PPG!L142="", "", PPG!L142)</f>
        <v>0</v>
      </c>
      <c r="W9" s="10">
        <f>IF(PPG!M142="", "", PPG!M142)</f>
        <v>0</v>
      </c>
      <c r="X9" s="9">
        <f>IF(PPG!N142="", "", PPG!N142)</f>
        <v>0</v>
      </c>
      <c r="Y9" s="10">
        <f>IF(PPG!O142="", "", PPG!O142)</f>
        <v>0</v>
      </c>
      <c r="Z9" s="9">
        <f>IF(PPG!Q142="", "", PPG!Q142)</f>
        <v>0.879</v>
      </c>
      <c r="AA9" s="10">
        <f>IF(PPG!R142="", "", PPG!R142)</f>
        <v>63.28</v>
      </c>
      <c r="AB9" s="9">
        <f>IF(PPG!S142="", "", PPG!S142)</f>
        <v>0</v>
      </c>
      <c r="AC9" s="10">
        <f>IF(PPG!T142="", "", PPG!T142)</f>
        <v>0</v>
      </c>
      <c r="AD9" s="9">
        <f>IF(PPG!U142="", "", PPG!U142)</f>
        <v>0</v>
      </c>
      <c r="AE9" s="10">
        <f>IF(PPG!V142="", "", PPG!V142)</f>
        <v>0</v>
      </c>
      <c r="AF9" s="9">
        <f>IF(PPG!W142="", "", PPG!W142)</f>
        <v>0</v>
      </c>
      <c r="AG9" s="10">
        <f>IF(PPG!X142="", "", PPG!X142)</f>
        <v>0</v>
      </c>
      <c r="AH9" s="9">
        <f>IF(PPG!Y142="", "", PPG!Y142)</f>
        <v>0</v>
      </c>
      <c r="AI9" s="10">
        <f>IF(PPG!Z142="", "", PPG!Z142)</f>
        <v>0</v>
      </c>
      <c r="AJ9" s="33" t="str">
        <f t="shared" si="2"/>
        <v>0.00</v>
      </c>
      <c r="AK9" s="8" t="str">
        <f t="shared" si="3"/>
        <v>0</v>
      </c>
      <c r="AL9" s="8" t="str">
        <f t="shared" si="4"/>
        <v>0</v>
      </c>
    </row>
    <row r="10" spans="1:38">
      <c r="A10" s="8">
        <f>IF(OUT!C149="", "", OUT!C149)</f>
        <v>731</v>
      </c>
      <c r="B10" s="20">
        <f>IF(OUT!A149="", "", OUT!A149)</f>
        <v>84562</v>
      </c>
      <c r="C10" s="8" t="str">
        <f>IF(OUT!D149="", "", OUT!D149)</f>
        <v>O</v>
      </c>
      <c r="D10" s="28"/>
      <c r="E10" s="8" t="str">
        <f>IF(OUT!E149="", "", OUT!E149)</f>
        <v>72 TRAY</v>
      </c>
      <c r="F10" s="25" t="str">
        <f>IF(OUT!AE149="NEW", "✷", "")</f>
        <v/>
      </c>
      <c r="G10" s="11" t="str">
        <f>IF(OUT!B149="", "", OUT!B149)</f>
        <v>ACHILLEA MILLEFOLIUM LITTLE MOONSHINE</v>
      </c>
      <c r="H10" s="21">
        <f t="shared" si="0"/>
        <v>1.1399999999999999</v>
      </c>
      <c r="I10" s="22">
        <f t="shared" si="1"/>
        <v>82.08</v>
      </c>
      <c r="J10" s="37" t="str">
        <f>IF(OUT!F149="", "", OUT!F149)</f>
        <v/>
      </c>
      <c r="K10" s="8">
        <f>IF(OUT!P149="", "", OUT!P149)</f>
        <v>72</v>
      </c>
      <c r="L10" s="8" t="str">
        <f>IF(OUT!AE149="", "", OUT!AE149)</f>
        <v/>
      </c>
      <c r="M10" s="8" t="str">
        <f>IF(OUT!AG149="", "", OUT!AG149)</f>
        <v>PAT</v>
      </c>
      <c r="N10" s="8" t="str">
        <f>IF(OUT!AQ149="", "", OUT!AQ149)</f>
        <v/>
      </c>
      <c r="O10" s="8" t="str">
        <f>IF(OUT!BM149="", "", OUT!BM149)</f>
        <v>T4</v>
      </c>
      <c r="P10" s="9">
        <f>IF(OUT!N149="", "", OUT!N149)</f>
        <v>1.1399999999999999</v>
      </c>
      <c r="Q10" s="10">
        <f>IF(OUT!O149="", "", OUT!O149)</f>
        <v>82.08</v>
      </c>
      <c r="R10" s="9">
        <f>IF(PPG!H149="", "", PPG!H149)</f>
        <v>0</v>
      </c>
      <c r="S10" s="10">
        <f>IF(PPG!I149="", "", PPG!I149)</f>
        <v>0</v>
      </c>
      <c r="T10" s="9">
        <f>IF(PPG!J149="", "", PPG!J149)</f>
        <v>0</v>
      </c>
      <c r="U10" s="10">
        <f>IF(PPG!K149="", "", PPG!K149)</f>
        <v>0</v>
      </c>
      <c r="V10" s="9">
        <f>IF(PPG!L149="", "", PPG!L149)</f>
        <v>0</v>
      </c>
      <c r="W10" s="10">
        <f>IF(PPG!M149="", "", PPG!M149)</f>
        <v>0</v>
      </c>
      <c r="X10" s="9">
        <f>IF(PPG!N149="", "", PPG!N149)</f>
        <v>0</v>
      </c>
      <c r="Y10" s="10">
        <f>IF(PPG!O149="", "", PPG!O149)</f>
        <v>0</v>
      </c>
      <c r="Z10" s="9">
        <f>IF(PPG!Q149="", "", PPG!Q149)</f>
        <v>1.1399999999999999</v>
      </c>
      <c r="AA10" s="10">
        <f>IF(PPG!R149="", "", PPG!R149)</f>
        <v>82.08</v>
      </c>
      <c r="AB10" s="9">
        <f>IF(PPG!S149="", "", PPG!S149)</f>
        <v>0</v>
      </c>
      <c r="AC10" s="10">
        <f>IF(PPG!T149="", "", PPG!T149)</f>
        <v>0</v>
      </c>
      <c r="AD10" s="9">
        <f>IF(PPG!U149="", "", PPG!U149)</f>
        <v>0</v>
      </c>
      <c r="AE10" s="10">
        <f>IF(PPG!V149="", "", PPG!V149)</f>
        <v>0</v>
      </c>
      <c r="AF10" s="9">
        <f>IF(PPG!W149="", "", PPG!W149)</f>
        <v>0</v>
      </c>
      <c r="AG10" s="10">
        <f>IF(PPG!X149="", "", PPG!X149)</f>
        <v>0</v>
      </c>
      <c r="AH10" s="9">
        <f>IF(PPG!Y149="", "", PPG!Y149)</f>
        <v>0</v>
      </c>
      <c r="AI10" s="10">
        <f>IF(PPG!Z149="", "", PPG!Z149)</f>
        <v>0</v>
      </c>
      <c r="AJ10" s="33" t="str">
        <f t="shared" si="2"/>
        <v>0.00</v>
      </c>
      <c r="AK10" s="8" t="str">
        <f t="shared" si="3"/>
        <v>0</v>
      </c>
      <c r="AL10" s="8" t="str">
        <f t="shared" si="4"/>
        <v>0</v>
      </c>
    </row>
    <row r="11" spans="1:38">
      <c r="A11" s="8">
        <f>IF(OUT!C2="", "", OUT!C2)</f>
        <v>731</v>
      </c>
      <c r="B11" s="20">
        <f>IF(OUT!A2="", "", OUT!A2)</f>
        <v>30004</v>
      </c>
      <c r="C11" s="8" t="str">
        <f>IF(OUT!D2="", "", OUT!D2)</f>
        <v>O</v>
      </c>
      <c r="D11" s="28"/>
      <c r="E11" s="8" t="str">
        <f>IF(OUT!E2="", "", OUT!E2)</f>
        <v>72 TRAY</v>
      </c>
      <c r="F11" s="25" t="str">
        <f>IF(OUT!AE2="NEW", "✷", "")</f>
        <v/>
      </c>
      <c r="G11" s="11" t="str">
        <f>IF(OUT!B2="", "", OUT!B2)</f>
        <v>ACHILLEA MILLEFOLIUM PAPRIKA (Ruby Red)</v>
      </c>
      <c r="H11" s="21">
        <f t="shared" si="0"/>
        <v>0.879</v>
      </c>
      <c r="I11" s="22">
        <f t="shared" si="1"/>
        <v>63.28</v>
      </c>
      <c r="J11" s="37" t="str">
        <f>IF(OUT!F2="", "", OUT!F2)</f>
        <v/>
      </c>
      <c r="K11" s="8">
        <f>IF(OUT!P2="", "", OUT!P2)</f>
        <v>72</v>
      </c>
      <c r="L11" s="8" t="str">
        <f>IF(OUT!AE2="", "", OUT!AE2)</f>
        <v/>
      </c>
      <c r="M11" s="8" t="str">
        <f>IF(OUT!AG2="", "", OUT!AG2)</f>
        <v/>
      </c>
      <c r="N11" s="8" t="str">
        <f>IF(OUT!AQ2="", "", OUT!AQ2)</f>
        <v>CUT</v>
      </c>
      <c r="O11" s="8" t="str">
        <f>IF(OUT!BM2="", "", OUT!BM2)</f>
        <v>T4</v>
      </c>
      <c r="P11" s="9">
        <f>IF(OUT!N2="", "", OUT!N2)</f>
        <v>0.879</v>
      </c>
      <c r="Q11" s="10">
        <f>IF(OUT!O2="", "", OUT!O2)</f>
        <v>63.28</v>
      </c>
      <c r="R11" s="9">
        <f>IF(PPG!H2="", "", PPG!H2)</f>
        <v>0</v>
      </c>
      <c r="S11" s="10">
        <f>IF(PPG!I2="", "", PPG!I2)</f>
        <v>0</v>
      </c>
      <c r="T11" s="9">
        <f>IF(PPG!J2="", "", PPG!J2)</f>
        <v>0</v>
      </c>
      <c r="U11" s="10">
        <f>IF(PPG!K2="", "", PPG!K2)</f>
        <v>0</v>
      </c>
      <c r="V11" s="9">
        <f>IF(PPG!L2="", "", PPG!L2)</f>
        <v>0</v>
      </c>
      <c r="W11" s="10">
        <f>IF(PPG!M2="", "", PPG!M2)</f>
        <v>0</v>
      </c>
      <c r="X11" s="9">
        <f>IF(PPG!N2="", "", PPG!N2)</f>
        <v>0</v>
      </c>
      <c r="Y11" s="10">
        <f>IF(PPG!O2="", "", PPG!O2)</f>
        <v>0</v>
      </c>
      <c r="Z11" s="9">
        <f>IF(PPG!Q2="", "", PPG!Q2)</f>
        <v>0.879</v>
      </c>
      <c r="AA11" s="10">
        <f>IF(PPG!R2="", "", PPG!R2)</f>
        <v>63.28</v>
      </c>
      <c r="AB11" s="9">
        <f>IF(PPG!S2="", "", PPG!S2)</f>
        <v>0</v>
      </c>
      <c r="AC11" s="10">
        <f>IF(PPG!T2="", "", PPG!T2)</f>
        <v>0</v>
      </c>
      <c r="AD11" s="9">
        <f>IF(PPG!U2="", "", PPG!U2)</f>
        <v>0</v>
      </c>
      <c r="AE11" s="10">
        <f>IF(PPG!V2="", "", PPG!V2)</f>
        <v>0</v>
      </c>
      <c r="AF11" s="9">
        <f>IF(PPG!W2="", "", PPG!W2)</f>
        <v>0</v>
      </c>
      <c r="AG11" s="10">
        <f>IF(PPG!X2="", "", PPG!X2)</f>
        <v>0</v>
      </c>
      <c r="AH11" s="9">
        <f>IF(PPG!Y2="", "", PPG!Y2)</f>
        <v>0</v>
      </c>
      <c r="AI11" s="10">
        <f>IF(PPG!Z2="", "", PPG!Z2)</f>
        <v>0</v>
      </c>
      <c r="AJ11" s="33" t="str">
        <f t="shared" si="2"/>
        <v>0.00</v>
      </c>
      <c r="AK11" s="8" t="str">
        <f t="shared" si="3"/>
        <v>0</v>
      </c>
      <c r="AL11" s="8" t="str">
        <f t="shared" si="4"/>
        <v>0</v>
      </c>
    </row>
    <row r="12" spans="1:38">
      <c r="A12" s="8">
        <f>IF(OUT!C88="", "", OUT!C88)</f>
        <v>731</v>
      </c>
      <c r="B12" s="20">
        <f>IF(OUT!A88="", "", OUT!A88)</f>
        <v>65519</v>
      </c>
      <c r="C12" s="8" t="str">
        <f>IF(OUT!D88="", "", OUT!D88)</f>
        <v>O</v>
      </c>
      <c r="D12" s="28"/>
      <c r="E12" s="8" t="str">
        <f>IF(OUT!E88="", "", OUT!E88)</f>
        <v>72 TRAY</v>
      </c>
      <c r="F12" s="25" t="str">
        <f>IF(OUT!AE88="NEW", "✷", "")</f>
        <v/>
      </c>
      <c r="G12" s="11" t="str">
        <f>IF(OUT!B88="", "", OUT!B88)</f>
        <v>ACHILLEA MILLEFOLIUM RED VELVET</v>
      </c>
      <c r="H12" s="21">
        <f t="shared" si="0"/>
        <v>0.879</v>
      </c>
      <c r="I12" s="22">
        <f t="shared" si="1"/>
        <v>63.28</v>
      </c>
      <c r="J12" s="37" t="str">
        <f>IF(OUT!F88="", "", OUT!F88)</f>
        <v/>
      </c>
      <c r="K12" s="8">
        <f>IF(OUT!P88="", "", OUT!P88)</f>
        <v>72</v>
      </c>
      <c r="L12" s="8" t="str">
        <f>IF(OUT!AE88="", "", OUT!AE88)</f>
        <v/>
      </c>
      <c r="M12" s="8" t="str">
        <f>IF(OUT!AG88="", "", OUT!AG88)</f>
        <v/>
      </c>
      <c r="N12" s="8" t="str">
        <f>IF(OUT!AQ88="", "", OUT!AQ88)</f>
        <v/>
      </c>
      <c r="O12" s="8" t="str">
        <f>IF(OUT!BM88="", "", OUT!BM88)</f>
        <v>T4</v>
      </c>
      <c r="P12" s="9">
        <f>IF(OUT!N88="", "", OUT!N88)</f>
        <v>0.879</v>
      </c>
      <c r="Q12" s="10">
        <f>IF(OUT!O88="", "", OUT!O88)</f>
        <v>63.28</v>
      </c>
      <c r="R12" s="9">
        <f>IF(PPG!H88="", "", PPG!H88)</f>
        <v>0</v>
      </c>
      <c r="S12" s="10">
        <f>IF(PPG!I88="", "", PPG!I88)</f>
        <v>0</v>
      </c>
      <c r="T12" s="9">
        <f>IF(PPG!J88="", "", PPG!J88)</f>
        <v>0</v>
      </c>
      <c r="U12" s="10">
        <f>IF(PPG!K88="", "", PPG!K88)</f>
        <v>0</v>
      </c>
      <c r="V12" s="9">
        <f>IF(PPG!L88="", "", PPG!L88)</f>
        <v>0</v>
      </c>
      <c r="W12" s="10">
        <f>IF(PPG!M88="", "", PPG!M88)</f>
        <v>0</v>
      </c>
      <c r="X12" s="9">
        <f>IF(PPG!N88="", "", PPG!N88)</f>
        <v>0</v>
      </c>
      <c r="Y12" s="10">
        <f>IF(PPG!O88="", "", PPG!O88)</f>
        <v>0</v>
      </c>
      <c r="Z12" s="9">
        <f>IF(PPG!Q88="", "", PPG!Q88)</f>
        <v>0.879</v>
      </c>
      <c r="AA12" s="10">
        <f>IF(PPG!R88="", "", PPG!R88)</f>
        <v>63.28</v>
      </c>
      <c r="AB12" s="9">
        <f>IF(PPG!S88="", "", PPG!S88)</f>
        <v>0</v>
      </c>
      <c r="AC12" s="10">
        <f>IF(PPG!T88="", "", PPG!T88)</f>
        <v>0</v>
      </c>
      <c r="AD12" s="9">
        <f>IF(PPG!U88="", "", PPG!U88)</f>
        <v>0</v>
      </c>
      <c r="AE12" s="10">
        <f>IF(PPG!V88="", "", PPG!V88)</f>
        <v>0</v>
      </c>
      <c r="AF12" s="9">
        <f>IF(PPG!W88="", "", PPG!W88)</f>
        <v>0</v>
      </c>
      <c r="AG12" s="10">
        <f>IF(PPG!X88="", "", PPG!X88)</f>
        <v>0</v>
      </c>
      <c r="AH12" s="9">
        <f>IF(PPG!Y88="", "", PPG!Y88)</f>
        <v>0</v>
      </c>
      <c r="AI12" s="10">
        <f>IF(PPG!Z88="", "", PPG!Z88)</f>
        <v>0</v>
      </c>
      <c r="AJ12" s="33" t="str">
        <f t="shared" si="2"/>
        <v>0.00</v>
      </c>
      <c r="AK12" s="8" t="str">
        <f t="shared" si="3"/>
        <v>0</v>
      </c>
      <c r="AL12" s="8" t="str">
        <f t="shared" si="4"/>
        <v>0</v>
      </c>
    </row>
    <row r="13" spans="1:38">
      <c r="A13" s="8">
        <f>IF(OUT!C25="", "", OUT!C25)</f>
        <v>731</v>
      </c>
      <c r="B13" s="20">
        <f>IF(OUT!A25="", "", OUT!A25)</f>
        <v>41614</v>
      </c>
      <c r="C13" s="8" t="str">
        <f>IF(OUT!D25="", "", OUT!D25)</f>
        <v>O</v>
      </c>
      <c r="D13" s="28"/>
      <c r="E13" s="8" t="str">
        <f>IF(OUT!E25="", "", OUT!E25)</f>
        <v>72 TRAY</v>
      </c>
      <c r="F13" s="25" t="str">
        <f>IF(OUT!AE25="NEW", "✷", "")</f>
        <v/>
      </c>
      <c r="G13" s="11" t="str">
        <f>IF(OUT!B25="", "", OUT!B25)</f>
        <v>ACHILLEA MILLEFOLIUM ROSA MARIA</v>
      </c>
      <c r="H13" s="21">
        <f t="shared" si="0"/>
        <v>0.879</v>
      </c>
      <c r="I13" s="22">
        <f t="shared" si="1"/>
        <v>63.28</v>
      </c>
      <c r="J13" s="37" t="str">
        <f>IF(OUT!F25="", "", OUT!F25)</f>
        <v/>
      </c>
      <c r="K13" s="8">
        <f>IF(OUT!P25="", "", OUT!P25)</f>
        <v>72</v>
      </c>
      <c r="L13" s="8" t="str">
        <f>IF(OUT!AE25="", "", OUT!AE25)</f>
        <v/>
      </c>
      <c r="M13" s="8" t="str">
        <f>IF(OUT!AG25="", "", OUT!AG25)</f>
        <v/>
      </c>
      <c r="N13" s="8" t="str">
        <f>IF(OUT!AQ25="", "", OUT!AQ25)</f>
        <v/>
      </c>
      <c r="O13" s="8" t="str">
        <f>IF(OUT!BM25="", "", OUT!BM25)</f>
        <v>T4</v>
      </c>
      <c r="P13" s="9">
        <f>IF(OUT!N25="", "", OUT!N25)</f>
        <v>0.879</v>
      </c>
      <c r="Q13" s="10">
        <f>IF(OUT!O25="", "", OUT!O25)</f>
        <v>63.28</v>
      </c>
      <c r="R13" s="9">
        <f>IF(PPG!H25="", "", PPG!H25)</f>
        <v>0</v>
      </c>
      <c r="S13" s="10">
        <f>IF(PPG!I25="", "", PPG!I25)</f>
        <v>0</v>
      </c>
      <c r="T13" s="9">
        <f>IF(PPG!J25="", "", PPG!J25)</f>
        <v>0</v>
      </c>
      <c r="U13" s="10">
        <f>IF(PPG!K25="", "", PPG!K25)</f>
        <v>0</v>
      </c>
      <c r="V13" s="9">
        <f>IF(PPG!L25="", "", PPG!L25)</f>
        <v>0</v>
      </c>
      <c r="W13" s="10">
        <f>IF(PPG!M25="", "", PPG!M25)</f>
        <v>0</v>
      </c>
      <c r="X13" s="9">
        <f>IF(PPG!N25="", "", PPG!N25)</f>
        <v>0</v>
      </c>
      <c r="Y13" s="10">
        <f>IF(PPG!O25="", "", PPG!O25)</f>
        <v>0</v>
      </c>
      <c r="Z13" s="9">
        <f>IF(PPG!Q25="", "", PPG!Q25)</f>
        <v>0.879</v>
      </c>
      <c r="AA13" s="10">
        <f>IF(PPG!R25="", "", PPG!R25)</f>
        <v>63.28</v>
      </c>
      <c r="AB13" s="9">
        <f>IF(PPG!S25="", "", PPG!S25)</f>
        <v>0</v>
      </c>
      <c r="AC13" s="10">
        <f>IF(PPG!T25="", "", PPG!T25)</f>
        <v>0</v>
      </c>
      <c r="AD13" s="9">
        <f>IF(PPG!U25="", "", PPG!U25)</f>
        <v>0</v>
      </c>
      <c r="AE13" s="10">
        <f>IF(PPG!V25="", "", PPG!V25)</f>
        <v>0</v>
      </c>
      <c r="AF13" s="9">
        <f>IF(PPG!W25="", "", PPG!W25)</f>
        <v>0</v>
      </c>
      <c r="AG13" s="10">
        <f>IF(PPG!X25="", "", PPG!X25)</f>
        <v>0</v>
      </c>
      <c r="AH13" s="9">
        <f>IF(PPG!Y25="", "", PPG!Y25)</f>
        <v>0</v>
      </c>
      <c r="AI13" s="10">
        <f>IF(PPG!Z25="", "", PPG!Z25)</f>
        <v>0</v>
      </c>
      <c r="AJ13" s="33" t="str">
        <f t="shared" si="2"/>
        <v>0.00</v>
      </c>
      <c r="AK13" s="8" t="str">
        <f t="shared" si="3"/>
        <v>0</v>
      </c>
      <c r="AL13" s="8" t="str">
        <f t="shared" si="4"/>
        <v>0</v>
      </c>
    </row>
    <row r="14" spans="1:38">
      <c r="A14" s="8">
        <f>IF(OUT!C26="", "", OUT!C26)</f>
        <v>731</v>
      </c>
      <c r="B14" s="20">
        <f>IF(OUT!A26="", "", OUT!A26)</f>
        <v>41615</v>
      </c>
      <c r="C14" s="8" t="str">
        <f>IF(OUT!D26="", "", OUT!D26)</f>
        <v>O</v>
      </c>
      <c r="D14" s="28"/>
      <c r="E14" s="8" t="str">
        <f>IF(OUT!E26="", "", OUT!E26)</f>
        <v>72 TRAY</v>
      </c>
      <c r="F14" s="25" t="str">
        <f>IF(OUT!AE26="NEW", "✷", "")</f>
        <v/>
      </c>
      <c r="G14" s="11" t="str">
        <f>IF(OUT!B26="", "", OUT!B26)</f>
        <v>ACHILLEA MILLEFOLIUM SONOMA COAST</v>
      </c>
      <c r="H14" s="21">
        <f t="shared" si="0"/>
        <v>0.95499999999999996</v>
      </c>
      <c r="I14" s="22">
        <f t="shared" si="1"/>
        <v>68.760000000000005</v>
      </c>
      <c r="J14" s="37" t="str">
        <f>IF(OUT!F26="", "", OUT!F26)</f>
        <v/>
      </c>
      <c r="K14" s="8">
        <f>IF(OUT!P26="", "", OUT!P26)</f>
        <v>72</v>
      </c>
      <c r="L14" s="8" t="str">
        <f>IF(OUT!AE26="", "", OUT!AE26)</f>
        <v/>
      </c>
      <c r="M14" s="8" t="str">
        <f>IF(OUT!AG26="", "", OUT!AG26)</f>
        <v/>
      </c>
      <c r="N14" s="8" t="str">
        <f>IF(OUT!AQ26="", "", OUT!AQ26)</f>
        <v/>
      </c>
      <c r="O14" s="8" t="str">
        <f>IF(OUT!BM26="", "", OUT!BM26)</f>
        <v>T4</v>
      </c>
      <c r="P14" s="9">
        <f>IF(OUT!N26="", "", OUT!N26)</f>
        <v>0.95499999999999996</v>
      </c>
      <c r="Q14" s="10">
        <f>IF(OUT!O26="", "", OUT!O26)</f>
        <v>68.760000000000005</v>
      </c>
      <c r="R14" s="9">
        <f>IF(PPG!H26="", "", PPG!H26)</f>
        <v>0</v>
      </c>
      <c r="S14" s="10">
        <f>IF(PPG!I26="", "", PPG!I26)</f>
        <v>0</v>
      </c>
      <c r="T14" s="9">
        <f>IF(PPG!J26="", "", PPG!J26)</f>
        <v>0</v>
      </c>
      <c r="U14" s="10">
        <f>IF(PPG!K26="", "", PPG!K26)</f>
        <v>0</v>
      </c>
      <c r="V14" s="9">
        <f>IF(PPG!L26="", "", PPG!L26)</f>
        <v>0</v>
      </c>
      <c r="W14" s="10">
        <f>IF(PPG!M26="", "", PPG!M26)</f>
        <v>0</v>
      </c>
      <c r="X14" s="9">
        <f>IF(PPG!N26="", "", PPG!N26)</f>
        <v>0</v>
      </c>
      <c r="Y14" s="10">
        <f>IF(PPG!O26="", "", PPG!O26)</f>
        <v>0</v>
      </c>
      <c r="Z14" s="9">
        <f>IF(PPG!Q26="", "", PPG!Q26)</f>
        <v>0.95499999999999996</v>
      </c>
      <c r="AA14" s="10">
        <f>IF(PPG!R26="", "", PPG!R26)</f>
        <v>68.760000000000005</v>
      </c>
      <c r="AB14" s="9">
        <f>IF(PPG!S26="", "", PPG!S26)</f>
        <v>0</v>
      </c>
      <c r="AC14" s="10">
        <f>IF(PPG!T26="", "", PPG!T26)</f>
        <v>0</v>
      </c>
      <c r="AD14" s="9">
        <f>IF(PPG!U26="", "", PPG!U26)</f>
        <v>0</v>
      </c>
      <c r="AE14" s="10">
        <f>IF(PPG!V26="", "", PPG!V26)</f>
        <v>0</v>
      </c>
      <c r="AF14" s="9">
        <f>IF(PPG!W26="", "", PPG!W26)</f>
        <v>0</v>
      </c>
      <c r="AG14" s="10">
        <f>IF(PPG!X26="", "", PPG!X26)</f>
        <v>0</v>
      </c>
      <c r="AH14" s="9">
        <f>IF(PPG!Y26="", "", PPG!Y26)</f>
        <v>0</v>
      </c>
      <c r="AI14" s="10">
        <f>IF(PPG!Z26="", "", PPG!Z26)</f>
        <v>0</v>
      </c>
      <c r="AJ14" s="33" t="str">
        <f t="shared" si="2"/>
        <v>0.00</v>
      </c>
      <c r="AK14" s="8" t="str">
        <f t="shared" si="3"/>
        <v>0</v>
      </c>
      <c r="AL14" s="8" t="str">
        <f t="shared" si="4"/>
        <v>0</v>
      </c>
    </row>
    <row r="15" spans="1:38">
      <c r="A15" s="8">
        <f>IF(OUT!C41="", "", OUT!C41)</f>
        <v>731</v>
      </c>
      <c r="B15" s="20">
        <f>IF(OUT!A41="", "", OUT!A41)</f>
        <v>52968</v>
      </c>
      <c r="C15" s="8" t="str">
        <f>IF(OUT!D41="", "", OUT!D41)</f>
        <v>O</v>
      </c>
      <c r="D15" s="28"/>
      <c r="E15" s="8" t="str">
        <f>IF(OUT!E41="", "", OUT!E41)</f>
        <v>72 TRAY</v>
      </c>
      <c r="F15" s="25" t="str">
        <f>IF(OUT!AE41="NEW", "✷", "")</f>
        <v/>
      </c>
      <c r="G15" s="11" t="str">
        <f>IF(OUT!B41="", "", OUT!B41)</f>
        <v>ACHILLEA MILLEFOLIUM TERRACOTTA (Clay)</v>
      </c>
      <c r="H15" s="21">
        <f t="shared" si="0"/>
        <v>0.879</v>
      </c>
      <c r="I15" s="22">
        <f t="shared" si="1"/>
        <v>63.28</v>
      </c>
      <c r="J15" s="37" t="str">
        <f>IF(OUT!F41="", "", OUT!F41)</f>
        <v/>
      </c>
      <c r="K15" s="8">
        <f>IF(OUT!P41="", "", OUT!P41)</f>
        <v>72</v>
      </c>
      <c r="L15" s="8" t="str">
        <f>IF(OUT!AE41="", "", OUT!AE41)</f>
        <v/>
      </c>
      <c r="M15" s="8" t="str">
        <f>IF(OUT!AG41="", "", OUT!AG41)</f>
        <v/>
      </c>
      <c r="N15" s="8" t="str">
        <f>IF(OUT!AQ41="", "", OUT!AQ41)</f>
        <v>CUT</v>
      </c>
      <c r="O15" s="8" t="str">
        <f>IF(OUT!BM41="", "", OUT!BM41)</f>
        <v>T4</v>
      </c>
      <c r="P15" s="9">
        <f>IF(OUT!N41="", "", OUT!N41)</f>
        <v>0.879</v>
      </c>
      <c r="Q15" s="10">
        <f>IF(OUT!O41="", "", OUT!O41)</f>
        <v>63.28</v>
      </c>
      <c r="R15" s="9">
        <f>IF(PPG!H41="", "", PPG!H41)</f>
        <v>0</v>
      </c>
      <c r="S15" s="10">
        <f>IF(PPG!I41="", "", PPG!I41)</f>
        <v>0</v>
      </c>
      <c r="T15" s="9">
        <f>IF(PPG!J41="", "", PPG!J41)</f>
        <v>0</v>
      </c>
      <c r="U15" s="10">
        <f>IF(PPG!K41="", "", PPG!K41)</f>
        <v>0</v>
      </c>
      <c r="V15" s="9">
        <f>IF(PPG!L41="", "", PPG!L41)</f>
        <v>0</v>
      </c>
      <c r="W15" s="10">
        <f>IF(PPG!M41="", "", PPG!M41)</f>
        <v>0</v>
      </c>
      <c r="X15" s="9">
        <f>IF(PPG!N41="", "", PPG!N41)</f>
        <v>0</v>
      </c>
      <c r="Y15" s="10">
        <f>IF(PPG!O41="", "", PPG!O41)</f>
        <v>0</v>
      </c>
      <c r="Z15" s="9">
        <f>IF(PPG!Q41="", "", PPG!Q41)</f>
        <v>0.879</v>
      </c>
      <c r="AA15" s="10">
        <f>IF(PPG!R41="", "", PPG!R41)</f>
        <v>63.28</v>
      </c>
      <c r="AB15" s="9">
        <f>IF(PPG!S41="", "", PPG!S41)</f>
        <v>0</v>
      </c>
      <c r="AC15" s="10">
        <f>IF(PPG!T41="", "", PPG!T41)</f>
        <v>0</v>
      </c>
      <c r="AD15" s="9">
        <f>IF(PPG!U41="", "", PPG!U41)</f>
        <v>0</v>
      </c>
      <c r="AE15" s="10">
        <f>IF(PPG!V41="", "", PPG!V41)</f>
        <v>0</v>
      </c>
      <c r="AF15" s="9">
        <f>IF(PPG!W41="", "", PPG!W41)</f>
        <v>0</v>
      </c>
      <c r="AG15" s="10">
        <f>IF(PPG!X41="", "", PPG!X41)</f>
        <v>0</v>
      </c>
      <c r="AH15" s="9">
        <f>IF(PPG!Y41="", "", PPG!Y41)</f>
        <v>0</v>
      </c>
      <c r="AI15" s="10">
        <f>IF(PPG!Z41="", "", PPG!Z41)</f>
        <v>0</v>
      </c>
      <c r="AJ15" s="33" t="str">
        <f t="shared" si="2"/>
        <v>0.00</v>
      </c>
      <c r="AK15" s="8" t="str">
        <f t="shared" si="3"/>
        <v>0</v>
      </c>
      <c r="AL15" s="8" t="str">
        <f t="shared" si="4"/>
        <v>0</v>
      </c>
    </row>
    <row r="16" spans="1:38">
      <c r="A16" s="8">
        <f>IF(OUT!C3="", "", OUT!C3)</f>
        <v>731</v>
      </c>
      <c r="B16" s="20">
        <f>IF(OUT!A3="", "", OUT!A3)</f>
        <v>30008</v>
      </c>
      <c r="C16" s="8" t="str">
        <f>IF(OUT!D3="", "", OUT!D3)</f>
        <v>O</v>
      </c>
      <c r="D16" s="28"/>
      <c r="E16" s="8" t="str">
        <f>IF(OUT!E3="", "", OUT!E3)</f>
        <v>72 TRAY</v>
      </c>
      <c r="F16" s="25" t="str">
        <f>IF(OUT!AE3="NEW", "✷", "")</f>
        <v/>
      </c>
      <c r="G16" s="11" t="str">
        <f>IF(OUT!B3="", "", OUT!B3)</f>
        <v>ACHILLEA MOONSHINE (Yellow)</v>
      </c>
      <c r="H16" s="21">
        <f t="shared" si="0"/>
        <v>0.95499999999999996</v>
      </c>
      <c r="I16" s="22">
        <f t="shared" si="1"/>
        <v>68.760000000000005</v>
      </c>
      <c r="J16" s="37" t="str">
        <f>IF(OUT!F3="", "", OUT!F3)</f>
        <v/>
      </c>
      <c r="K16" s="8">
        <f>IF(OUT!P3="", "", OUT!P3)</f>
        <v>72</v>
      </c>
      <c r="L16" s="8" t="str">
        <f>IF(OUT!AE3="", "", OUT!AE3)</f>
        <v/>
      </c>
      <c r="M16" s="8" t="str">
        <f>IF(OUT!AG3="", "", OUT!AG3)</f>
        <v/>
      </c>
      <c r="N16" s="8" t="str">
        <f>IF(OUT!AQ3="", "", OUT!AQ3)</f>
        <v>CUT</v>
      </c>
      <c r="O16" s="8" t="str">
        <f>IF(OUT!BM3="", "", OUT!BM3)</f>
        <v>T4</v>
      </c>
      <c r="P16" s="9">
        <f>IF(OUT!N3="", "", OUT!N3)</f>
        <v>0.95499999999999996</v>
      </c>
      <c r="Q16" s="10">
        <f>IF(OUT!O3="", "", OUT!O3)</f>
        <v>68.760000000000005</v>
      </c>
      <c r="R16" s="9">
        <f>IF(PPG!H3="", "", PPG!H3)</f>
        <v>0</v>
      </c>
      <c r="S16" s="10">
        <f>IF(PPG!I3="", "", PPG!I3)</f>
        <v>0</v>
      </c>
      <c r="T16" s="9">
        <f>IF(PPG!J3="", "", PPG!J3)</f>
        <v>0</v>
      </c>
      <c r="U16" s="10">
        <f>IF(PPG!K3="", "", PPG!K3)</f>
        <v>0</v>
      </c>
      <c r="V16" s="9">
        <f>IF(PPG!L3="", "", PPG!L3)</f>
        <v>0</v>
      </c>
      <c r="W16" s="10">
        <f>IF(PPG!M3="", "", PPG!M3)</f>
        <v>0</v>
      </c>
      <c r="X16" s="9">
        <f>IF(PPG!N3="", "", PPG!N3)</f>
        <v>0</v>
      </c>
      <c r="Y16" s="10">
        <f>IF(PPG!O3="", "", PPG!O3)</f>
        <v>0</v>
      </c>
      <c r="Z16" s="9">
        <f>IF(PPG!Q3="", "", PPG!Q3)</f>
        <v>0.95499999999999996</v>
      </c>
      <c r="AA16" s="10">
        <f>IF(PPG!R3="", "", PPG!R3)</f>
        <v>68.760000000000005</v>
      </c>
      <c r="AB16" s="9">
        <f>IF(PPG!S3="", "", PPG!S3)</f>
        <v>0</v>
      </c>
      <c r="AC16" s="10">
        <f>IF(PPG!T3="", "", PPG!T3)</f>
        <v>0</v>
      </c>
      <c r="AD16" s="9">
        <f>IF(PPG!U3="", "", PPG!U3)</f>
        <v>0</v>
      </c>
      <c r="AE16" s="10">
        <f>IF(PPG!V3="", "", PPG!V3)</f>
        <v>0</v>
      </c>
      <c r="AF16" s="9">
        <f>IF(PPG!W3="", "", PPG!W3)</f>
        <v>0</v>
      </c>
      <c r="AG16" s="10">
        <f>IF(PPG!X3="", "", PPG!X3)</f>
        <v>0</v>
      </c>
      <c r="AH16" s="9">
        <f>IF(PPG!Y3="", "", PPG!Y3)</f>
        <v>0</v>
      </c>
      <c r="AI16" s="10">
        <f>IF(PPG!Z3="", "", PPG!Z3)</f>
        <v>0</v>
      </c>
      <c r="AJ16" s="33" t="str">
        <f t="shared" si="2"/>
        <v>0.00</v>
      </c>
      <c r="AK16" s="8" t="str">
        <f t="shared" si="3"/>
        <v>0</v>
      </c>
      <c r="AL16" s="8" t="str">
        <f t="shared" si="4"/>
        <v>0</v>
      </c>
    </row>
    <row r="17" spans="1:38">
      <c r="A17" s="8">
        <f>IF(OUT!C184="", "", OUT!C184)</f>
        <v>731</v>
      </c>
      <c r="B17" s="20">
        <f>IF(OUT!A184="", "", OUT!A184)</f>
        <v>95733</v>
      </c>
      <c r="C17" s="8" t="str">
        <f>IF(OUT!D184="", "", OUT!D184)</f>
        <v>O</v>
      </c>
      <c r="D17" s="28"/>
      <c r="E17" s="8" t="str">
        <f>IF(OUT!E184="", "", OUT!E184)</f>
        <v>72 TRAY</v>
      </c>
      <c r="F17" s="25" t="str">
        <f>IF(OUT!AE184="NEW", "✷", "")</f>
        <v/>
      </c>
      <c r="G17" s="11" t="str">
        <f>IF(OUT!B184="", "", OUT!B184)</f>
        <v>ANTENNARIA ROSEA  (PUSSYTOES) (Red)</v>
      </c>
      <c r="H17" s="21">
        <f t="shared" si="0"/>
        <v>0.81499999999999995</v>
      </c>
      <c r="I17" s="22">
        <f t="shared" si="1"/>
        <v>58.68</v>
      </c>
      <c r="J17" s="37" t="str">
        <f>IF(OUT!F184="", "", OUT!F184)</f>
        <v/>
      </c>
      <c r="K17" s="8">
        <f>IF(OUT!P184="", "", OUT!P184)</f>
        <v>72</v>
      </c>
      <c r="L17" s="8" t="str">
        <f>IF(OUT!AE184="", "", OUT!AE184)</f>
        <v/>
      </c>
      <c r="M17" s="8" t="str">
        <f>IF(OUT!AG184="", "", OUT!AG184)</f>
        <v/>
      </c>
      <c r="N17" s="8" t="str">
        <f>IF(OUT!AQ184="", "", OUT!AQ184)</f>
        <v/>
      </c>
      <c r="O17" s="8" t="str">
        <f>IF(OUT!BM184="", "", OUT!BM184)</f>
        <v>T4</v>
      </c>
      <c r="P17" s="9">
        <f>IF(OUT!N184="", "", OUT!N184)</f>
        <v>0.81499999999999995</v>
      </c>
      <c r="Q17" s="10">
        <f>IF(OUT!O184="", "", OUT!O184)</f>
        <v>58.68</v>
      </c>
      <c r="R17" s="9">
        <f>IF(PPG!H184="", "", PPG!H184)</f>
        <v>0</v>
      </c>
      <c r="S17" s="10">
        <f>IF(PPG!I184="", "", PPG!I184)</f>
        <v>0</v>
      </c>
      <c r="T17" s="9">
        <f>IF(PPG!J184="", "", PPG!J184)</f>
        <v>0</v>
      </c>
      <c r="U17" s="10">
        <f>IF(PPG!K184="", "", PPG!K184)</f>
        <v>0</v>
      </c>
      <c r="V17" s="9">
        <f>IF(PPG!L184="", "", PPG!L184)</f>
        <v>0</v>
      </c>
      <c r="W17" s="10">
        <f>IF(PPG!M184="", "", PPG!M184)</f>
        <v>0</v>
      </c>
      <c r="X17" s="9">
        <f>IF(PPG!N184="", "", PPG!N184)</f>
        <v>0</v>
      </c>
      <c r="Y17" s="10">
        <f>IF(PPG!O184="", "", PPG!O184)</f>
        <v>0</v>
      </c>
      <c r="Z17" s="9">
        <f>IF(PPG!Q184="", "", PPG!Q184)</f>
        <v>0.81499999999999995</v>
      </c>
      <c r="AA17" s="10">
        <f>IF(PPG!R184="", "", PPG!R184)</f>
        <v>58.68</v>
      </c>
      <c r="AB17" s="9">
        <f>IF(PPG!S184="", "", PPG!S184)</f>
        <v>0</v>
      </c>
      <c r="AC17" s="10">
        <f>IF(PPG!T184="", "", PPG!T184)</f>
        <v>0</v>
      </c>
      <c r="AD17" s="9">
        <f>IF(PPG!U184="", "", PPG!U184)</f>
        <v>0</v>
      </c>
      <c r="AE17" s="10">
        <f>IF(PPG!V184="", "", PPG!V184)</f>
        <v>0</v>
      </c>
      <c r="AF17" s="9">
        <f>IF(PPG!W184="", "", PPG!W184)</f>
        <v>0</v>
      </c>
      <c r="AG17" s="10">
        <f>IF(PPG!X184="", "", PPG!X184)</f>
        <v>0</v>
      </c>
      <c r="AH17" s="9">
        <f>IF(PPG!Y184="", "", PPG!Y184)</f>
        <v>0</v>
      </c>
      <c r="AI17" s="10">
        <f>IF(PPG!Z184="", "", PPG!Z184)</f>
        <v>0</v>
      </c>
      <c r="AJ17" s="33" t="str">
        <f t="shared" si="2"/>
        <v>0.00</v>
      </c>
      <c r="AK17" s="8" t="str">
        <f t="shared" si="3"/>
        <v>0</v>
      </c>
      <c r="AL17" s="8" t="str">
        <f t="shared" si="4"/>
        <v>0</v>
      </c>
    </row>
    <row r="18" spans="1:38">
      <c r="A18" s="8">
        <f>IF(OUT!C160="", "", OUT!C160)</f>
        <v>731</v>
      </c>
      <c r="B18" s="20">
        <f>IF(OUT!A160="", "", OUT!A160)</f>
        <v>87906</v>
      </c>
      <c r="C18" s="8" t="str">
        <f>IF(OUT!D160="", "", OUT!D160)</f>
        <v>O</v>
      </c>
      <c r="D18" s="28"/>
      <c r="E18" s="8" t="str">
        <f>IF(OUT!E160="", "", OUT!E160)</f>
        <v>72 TRAY</v>
      </c>
      <c r="F18" s="25" t="str">
        <f>IF(OUT!AE160="NEW", "✷", "")</f>
        <v/>
      </c>
      <c r="G18" s="11" t="str">
        <f>IF(OUT!B160="", "", OUT!B160)</f>
        <v>ARTEMISIA CALIFORNICA CANYON GREY</v>
      </c>
      <c r="H18" s="21">
        <f t="shared" si="0"/>
        <v>0.92200000000000004</v>
      </c>
      <c r="I18" s="22">
        <f t="shared" si="1"/>
        <v>66.38</v>
      </c>
      <c r="J18" s="37" t="str">
        <f>IF(OUT!F160="", "", OUT!F160)</f>
        <v/>
      </c>
      <c r="K18" s="8">
        <f>IF(OUT!P160="", "", OUT!P160)</f>
        <v>72</v>
      </c>
      <c r="L18" s="8" t="str">
        <f>IF(OUT!AE160="", "", OUT!AE160)</f>
        <v/>
      </c>
      <c r="M18" s="8" t="str">
        <f>IF(OUT!AG160="", "", OUT!AG160)</f>
        <v/>
      </c>
      <c r="N18" s="8" t="str">
        <f>IF(OUT!AQ160="", "", OUT!AQ160)</f>
        <v/>
      </c>
      <c r="O18" s="8" t="str">
        <f>IF(OUT!BM160="", "", OUT!BM160)</f>
        <v>T4</v>
      </c>
      <c r="P18" s="9">
        <f>IF(OUT!N160="", "", OUT!N160)</f>
        <v>0.92200000000000004</v>
      </c>
      <c r="Q18" s="10">
        <f>IF(OUT!O160="", "", OUT!O160)</f>
        <v>66.38</v>
      </c>
      <c r="R18" s="9">
        <f>IF(PPG!H160="", "", PPG!H160)</f>
        <v>0</v>
      </c>
      <c r="S18" s="10">
        <f>IF(PPG!I160="", "", PPG!I160)</f>
        <v>0</v>
      </c>
      <c r="T18" s="9">
        <f>IF(PPG!J160="", "", PPG!J160)</f>
        <v>0</v>
      </c>
      <c r="U18" s="10">
        <f>IF(PPG!K160="", "", PPG!K160)</f>
        <v>0</v>
      </c>
      <c r="V18" s="9">
        <f>IF(PPG!L160="", "", PPG!L160)</f>
        <v>0</v>
      </c>
      <c r="W18" s="10">
        <f>IF(PPG!M160="", "", PPG!M160)</f>
        <v>0</v>
      </c>
      <c r="X18" s="9">
        <f>IF(PPG!N160="", "", PPG!N160)</f>
        <v>0</v>
      </c>
      <c r="Y18" s="10">
        <f>IF(PPG!O160="", "", PPG!O160)</f>
        <v>0</v>
      </c>
      <c r="Z18" s="9">
        <f>IF(PPG!Q160="", "", PPG!Q160)</f>
        <v>0.92200000000000004</v>
      </c>
      <c r="AA18" s="10">
        <f>IF(PPG!R160="", "", PPG!R160)</f>
        <v>66.38</v>
      </c>
      <c r="AB18" s="9">
        <f>IF(PPG!S160="", "", PPG!S160)</f>
        <v>0</v>
      </c>
      <c r="AC18" s="10">
        <f>IF(PPG!T160="", "", PPG!T160)</f>
        <v>0</v>
      </c>
      <c r="AD18" s="9">
        <f>IF(PPG!U160="", "", PPG!U160)</f>
        <v>0</v>
      </c>
      <c r="AE18" s="10">
        <f>IF(PPG!V160="", "", PPG!V160)</f>
        <v>0</v>
      </c>
      <c r="AF18" s="9">
        <f>IF(PPG!W160="", "", PPG!W160)</f>
        <v>0</v>
      </c>
      <c r="AG18" s="10">
        <f>IF(PPG!X160="", "", PPG!X160)</f>
        <v>0</v>
      </c>
      <c r="AH18" s="9">
        <f>IF(PPG!Y160="", "", PPG!Y160)</f>
        <v>0</v>
      </c>
      <c r="AI18" s="10">
        <f>IF(PPG!Z160="", "", PPG!Z160)</f>
        <v>0</v>
      </c>
      <c r="AJ18" s="33" t="str">
        <f t="shared" si="2"/>
        <v>0.00</v>
      </c>
      <c r="AK18" s="8" t="str">
        <f t="shared" si="3"/>
        <v>0</v>
      </c>
      <c r="AL18" s="8" t="str">
        <f t="shared" si="4"/>
        <v>0</v>
      </c>
    </row>
    <row r="19" spans="1:38">
      <c r="A19" s="8">
        <f>IF(OUT!C47="", "", OUT!C47)</f>
        <v>731</v>
      </c>
      <c r="B19" s="20">
        <f>IF(OUT!A47="", "", OUT!A47)</f>
        <v>53543</v>
      </c>
      <c r="C19" s="8" t="str">
        <f>IF(OUT!D47="", "", OUT!D47)</f>
        <v>O</v>
      </c>
      <c r="D19" s="28"/>
      <c r="E19" s="8" t="str">
        <f>IF(OUT!E47="", "", OUT!E47)</f>
        <v>72 TRAY</v>
      </c>
      <c r="F19" s="25" t="str">
        <f>IF(OUT!AE47="NEW", "✷", "")</f>
        <v/>
      </c>
      <c r="G19" s="11" t="str">
        <f>IF(OUT!B47="", "", OUT!B47)</f>
        <v>ARTEMISIA PYCNOCEPHALA DAVID'S CHOICE</v>
      </c>
      <c r="H19" s="21">
        <f t="shared" si="0"/>
        <v>0.92200000000000004</v>
      </c>
      <c r="I19" s="22">
        <f t="shared" si="1"/>
        <v>66.38</v>
      </c>
      <c r="J19" s="37" t="str">
        <f>IF(OUT!F47="", "", OUT!F47)</f>
        <v/>
      </c>
      <c r="K19" s="8">
        <f>IF(OUT!P47="", "", OUT!P47)</f>
        <v>72</v>
      </c>
      <c r="L19" s="8" t="str">
        <f>IF(OUT!AE47="", "", OUT!AE47)</f>
        <v/>
      </c>
      <c r="M19" s="8" t="str">
        <f>IF(OUT!AG47="", "", OUT!AG47)</f>
        <v/>
      </c>
      <c r="N19" s="8" t="str">
        <f>IF(OUT!AQ47="", "", OUT!AQ47)</f>
        <v/>
      </c>
      <c r="O19" s="8" t="str">
        <f>IF(OUT!BM47="", "", OUT!BM47)</f>
        <v>T4</v>
      </c>
      <c r="P19" s="9">
        <f>IF(OUT!N47="", "", OUT!N47)</f>
        <v>0.92200000000000004</v>
      </c>
      <c r="Q19" s="10">
        <f>IF(OUT!O47="", "", OUT!O47)</f>
        <v>66.38</v>
      </c>
      <c r="R19" s="9">
        <f>IF(PPG!H47="", "", PPG!H47)</f>
        <v>0</v>
      </c>
      <c r="S19" s="10">
        <f>IF(PPG!I47="", "", PPG!I47)</f>
        <v>0</v>
      </c>
      <c r="T19" s="9">
        <f>IF(PPG!J47="", "", PPG!J47)</f>
        <v>0</v>
      </c>
      <c r="U19" s="10">
        <f>IF(PPG!K47="", "", PPG!K47)</f>
        <v>0</v>
      </c>
      <c r="V19" s="9">
        <f>IF(PPG!L47="", "", PPG!L47)</f>
        <v>0</v>
      </c>
      <c r="W19" s="10">
        <f>IF(PPG!M47="", "", PPG!M47)</f>
        <v>0</v>
      </c>
      <c r="X19" s="9">
        <f>IF(PPG!N47="", "", PPG!N47)</f>
        <v>0</v>
      </c>
      <c r="Y19" s="10">
        <f>IF(PPG!O47="", "", PPG!O47)</f>
        <v>0</v>
      </c>
      <c r="Z19" s="9">
        <f>IF(PPG!Q47="", "", PPG!Q47)</f>
        <v>0.92200000000000004</v>
      </c>
      <c r="AA19" s="10">
        <f>IF(PPG!R47="", "", PPG!R47)</f>
        <v>66.38</v>
      </c>
      <c r="AB19" s="9">
        <f>IF(PPG!S47="", "", PPG!S47)</f>
        <v>0</v>
      </c>
      <c r="AC19" s="10">
        <f>IF(PPG!T47="", "", PPG!T47)</f>
        <v>0</v>
      </c>
      <c r="AD19" s="9">
        <f>IF(PPG!U47="", "", PPG!U47)</f>
        <v>0</v>
      </c>
      <c r="AE19" s="10">
        <f>IF(PPG!V47="", "", PPG!V47)</f>
        <v>0</v>
      </c>
      <c r="AF19" s="9">
        <f>IF(PPG!W47="", "", PPG!W47)</f>
        <v>0</v>
      </c>
      <c r="AG19" s="10">
        <f>IF(PPG!X47="", "", PPG!X47)</f>
        <v>0</v>
      </c>
      <c r="AH19" s="9">
        <f>IF(PPG!Y47="", "", PPG!Y47)</f>
        <v>0</v>
      </c>
      <c r="AI19" s="10">
        <f>IF(PPG!Z47="", "", PPG!Z47)</f>
        <v>0</v>
      </c>
      <c r="AJ19" s="33" t="str">
        <f t="shared" si="2"/>
        <v>0.00</v>
      </c>
      <c r="AK19" s="8" t="str">
        <f t="shared" si="3"/>
        <v>0</v>
      </c>
      <c r="AL19" s="8" t="str">
        <f t="shared" si="4"/>
        <v>0</v>
      </c>
    </row>
    <row r="20" spans="1:38">
      <c r="A20" s="8">
        <f>IF(OUT!C185="", "", OUT!C185)</f>
        <v>731</v>
      </c>
      <c r="B20" s="20">
        <f>IF(OUT!A185="", "", OUT!A185)</f>
        <v>95734</v>
      </c>
      <c r="C20" s="8" t="str">
        <f>IF(OUT!D185="", "", OUT!D185)</f>
        <v>O</v>
      </c>
      <c r="D20" s="28"/>
      <c r="E20" s="8" t="str">
        <f>IF(OUT!E185="", "", OUT!E185)</f>
        <v>72 TRAY</v>
      </c>
      <c r="F20" s="25" t="str">
        <f>IF(OUT!AE185="NEW", "✷", "")</f>
        <v/>
      </c>
      <c r="G20" s="11" t="str">
        <f>IF(OUT!B185="", "", OUT!B185)</f>
        <v>ASTER ERICOIDES MONTE CASSINO</v>
      </c>
      <c r="H20" s="21">
        <f t="shared" si="0"/>
        <v>0.84799999999999998</v>
      </c>
      <c r="I20" s="22">
        <f t="shared" si="1"/>
        <v>61.05</v>
      </c>
      <c r="J20" s="37" t="str">
        <f>IF(OUT!F185="", "", OUT!F185)</f>
        <v/>
      </c>
      <c r="K20" s="8">
        <f>IF(OUT!P185="", "", OUT!P185)</f>
        <v>72</v>
      </c>
      <c r="L20" s="8" t="str">
        <f>IF(OUT!AE185="", "", OUT!AE185)</f>
        <v/>
      </c>
      <c r="M20" s="8" t="str">
        <f>IF(OUT!AG185="", "", OUT!AG185)</f>
        <v/>
      </c>
      <c r="N20" s="8" t="str">
        <f>IF(OUT!AQ185="", "", OUT!AQ185)</f>
        <v>CUT</v>
      </c>
      <c r="O20" s="8" t="str">
        <f>IF(OUT!BM185="", "", OUT!BM185)</f>
        <v>T4</v>
      </c>
      <c r="P20" s="9">
        <f>IF(OUT!N185="", "", OUT!N185)</f>
        <v>0.84799999999999998</v>
      </c>
      <c r="Q20" s="10">
        <f>IF(OUT!O185="", "", OUT!O185)</f>
        <v>61.05</v>
      </c>
      <c r="R20" s="9">
        <f>IF(PPG!H185="", "", PPG!H185)</f>
        <v>0</v>
      </c>
      <c r="S20" s="10">
        <f>IF(PPG!I185="", "", PPG!I185)</f>
        <v>0</v>
      </c>
      <c r="T20" s="9">
        <f>IF(PPG!J185="", "", PPG!J185)</f>
        <v>0</v>
      </c>
      <c r="U20" s="10">
        <f>IF(PPG!K185="", "", PPG!K185)</f>
        <v>0</v>
      </c>
      <c r="V20" s="9">
        <f>IF(PPG!L185="", "", PPG!L185)</f>
        <v>0</v>
      </c>
      <c r="W20" s="10">
        <f>IF(PPG!M185="", "", PPG!M185)</f>
        <v>0</v>
      </c>
      <c r="X20" s="9">
        <f>IF(PPG!N185="", "", PPG!N185)</f>
        <v>0</v>
      </c>
      <c r="Y20" s="10">
        <f>IF(PPG!O185="", "", PPG!O185)</f>
        <v>0</v>
      </c>
      <c r="Z20" s="9">
        <f>IF(PPG!Q185="", "", PPG!Q185)</f>
        <v>0.84799999999999998</v>
      </c>
      <c r="AA20" s="10">
        <f>IF(PPG!R185="", "", PPG!R185)</f>
        <v>61.05</v>
      </c>
      <c r="AB20" s="9">
        <f>IF(PPG!S185="", "", PPG!S185)</f>
        <v>0</v>
      </c>
      <c r="AC20" s="10">
        <f>IF(PPG!T185="", "", PPG!T185)</f>
        <v>0</v>
      </c>
      <c r="AD20" s="9">
        <f>IF(PPG!U185="", "", PPG!U185)</f>
        <v>0</v>
      </c>
      <c r="AE20" s="10">
        <f>IF(PPG!V185="", "", PPG!V185)</f>
        <v>0</v>
      </c>
      <c r="AF20" s="9">
        <f>IF(PPG!W185="", "", PPG!W185)</f>
        <v>0</v>
      </c>
      <c r="AG20" s="10">
        <f>IF(PPG!X185="", "", PPG!X185)</f>
        <v>0</v>
      </c>
      <c r="AH20" s="9">
        <f>IF(PPG!Y185="", "", PPG!Y185)</f>
        <v>0</v>
      </c>
      <c r="AI20" s="10">
        <f>IF(PPG!Z185="", "", PPG!Z185)</f>
        <v>0</v>
      </c>
      <c r="AJ20" s="33" t="str">
        <f t="shared" si="2"/>
        <v>0.00</v>
      </c>
      <c r="AK20" s="8" t="str">
        <f t="shared" si="3"/>
        <v>0</v>
      </c>
      <c r="AL20" s="8" t="str">
        <f t="shared" si="4"/>
        <v>0</v>
      </c>
    </row>
    <row r="21" spans="1:38">
      <c r="A21" s="8">
        <f>IF(OUT!C4="", "", OUT!C4)</f>
        <v>731</v>
      </c>
      <c r="B21" s="20">
        <f>IF(OUT!A4="", "", OUT!A4)</f>
        <v>30083</v>
      </c>
      <c r="C21" s="8" t="str">
        <f>IF(OUT!D4="", "", OUT!D4)</f>
        <v>O</v>
      </c>
      <c r="D21" s="28"/>
      <c r="E21" s="8" t="str">
        <f>IF(OUT!E4="", "", OUT!E4)</f>
        <v>72 TRAY</v>
      </c>
      <c r="F21" s="25" t="str">
        <f>IF(OUT!AE4="NEW", "✷", "")</f>
        <v/>
      </c>
      <c r="G21" s="11" t="str">
        <f>IF(OUT!B4="", "", OUT!B4)</f>
        <v>ASTER X FRIKARTII MONCH (Lavender Blue)</v>
      </c>
      <c r="H21" s="21">
        <f t="shared" si="0"/>
        <v>0.84799999999999998</v>
      </c>
      <c r="I21" s="22">
        <f t="shared" si="1"/>
        <v>61.05</v>
      </c>
      <c r="J21" s="37" t="str">
        <f>IF(OUT!F4="", "", OUT!F4)</f>
        <v/>
      </c>
      <c r="K21" s="8">
        <f>IF(OUT!P4="", "", OUT!P4)</f>
        <v>72</v>
      </c>
      <c r="L21" s="8" t="str">
        <f>IF(OUT!AE4="", "", OUT!AE4)</f>
        <v/>
      </c>
      <c r="M21" s="8" t="str">
        <f>IF(OUT!AG4="", "", OUT!AG4)</f>
        <v/>
      </c>
      <c r="N21" s="8" t="str">
        <f>IF(OUT!AQ4="", "", OUT!AQ4)</f>
        <v>CUT</v>
      </c>
      <c r="O21" s="8" t="str">
        <f>IF(OUT!BM4="", "", OUT!BM4)</f>
        <v>T4</v>
      </c>
      <c r="P21" s="9">
        <f>IF(OUT!N4="", "", OUT!N4)</f>
        <v>0.84799999999999998</v>
      </c>
      <c r="Q21" s="10">
        <f>IF(OUT!O4="", "", OUT!O4)</f>
        <v>61.05</v>
      </c>
      <c r="R21" s="9">
        <f>IF(PPG!H4="", "", PPG!H4)</f>
        <v>0</v>
      </c>
      <c r="S21" s="10">
        <f>IF(PPG!I4="", "", PPG!I4)</f>
        <v>0</v>
      </c>
      <c r="T21" s="9">
        <f>IF(PPG!J4="", "", PPG!J4)</f>
        <v>0</v>
      </c>
      <c r="U21" s="10">
        <f>IF(PPG!K4="", "", PPG!K4)</f>
        <v>0</v>
      </c>
      <c r="V21" s="9">
        <f>IF(PPG!L4="", "", PPG!L4)</f>
        <v>0</v>
      </c>
      <c r="W21" s="10">
        <f>IF(PPG!M4="", "", PPG!M4)</f>
        <v>0</v>
      </c>
      <c r="X21" s="9">
        <f>IF(PPG!N4="", "", PPG!N4)</f>
        <v>0</v>
      </c>
      <c r="Y21" s="10">
        <f>IF(PPG!O4="", "", PPG!O4)</f>
        <v>0</v>
      </c>
      <c r="Z21" s="9">
        <f>IF(PPG!Q4="", "", PPG!Q4)</f>
        <v>0.84799999999999998</v>
      </c>
      <c r="AA21" s="10">
        <f>IF(PPG!R4="", "", PPG!R4)</f>
        <v>61.05</v>
      </c>
      <c r="AB21" s="9">
        <f>IF(PPG!S4="", "", PPG!S4)</f>
        <v>0</v>
      </c>
      <c r="AC21" s="10">
        <f>IF(PPG!T4="", "", PPG!T4)</f>
        <v>0</v>
      </c>
      <c r="AD21" s="9">
        <f>IF(PPG!U4="", "", PPG!U4)</f>
        <v>0</v>
      </c>
      <c r="AE21" s="10">
        <f>IF(PPG!V4="", "", PPG!V4)</f>
        <v>0</v>
      </c>
      <c r="AF21" s="9">
        <f>IF(PPG!W4="", "", PPG!W4)</f>
        <v>0</v>
      </c>
      <c r="AG21" s="10">
        <f>IF(PPG!X4="", "", PPG!X4)</f>
        <v>0</v>
      </c>
      <c r="AH21" s="9">
        <f>IF(PPG!Y4="", "", PPG!Y4)</f>
        <v>0</v>
      </c>
      <c r="AI21" s="10">
        <f>IF(PPG!Z4="", "", PPG!Z4)</f>
        <v>0</v>
      </c>
      <c r="AJ21" s="33" t="str">
        <f t="shared" si="2"/>
        <v>0.00</v>
      </c>
      <c r="AK21" s="8" t="str">
        <f t="shared" si="3"/>
        <v>0</v>
      </c>
      <c r="AL21" s="8" t="str">
        <f t="shared" si="4"/>
        <v>0</v>
      </c>
    </row>
    <row r="22" spans="1:38">
      <c r="A22" s="8">
        <f>IF(OUT!C93="", "", OUT!C93)</f>
        <v>731</v>
      </c>
      <c r="B22" s="20">
        <f>IF(OUT!A93="", "", OUT!A93)</f>
        <v>68701</v>
      </c>
      <c r="C22" s="8" t="str">
        <f>IF(OUT!D93="", "", OUT!D93)</f>
        <v>O</v>
      </c>
      <c r="D22" s="28"/>
      <c r="E22" s="8" t="str">
        <f>IF(OUT!E93="", "", OUT!E93)</f>
        <v>72 TRAY</v>
      </c>
      <c r="F22" s="25" t="str">
        <f>IF(OUT!AE93="NEW", "✷", "")</f>
        <v/>
      </c>
      <c r="G22" s="11" t="str">
        <f>IF(OUT!B93="", "", OUT!B93)</f>
        <v>ASTERISCUS GOLD COIN (Golden Yellow)</v>
      </c>
      <c r="H22" s="21">
        <f t="shared" si="0"/>
        <v>0.84799999999999998</v>
      </c>
      <c r="I22" s="22">
        <f t="shared" si="1"/>
        <v>61.05</v>
      </c>
      <c r="J22" s="37" t="str">
        <f>IF(OUT!F93="", "", OUT!F93)</f>
        <v/>
      </c>
      <c r="K22" s="8">
        <f>IF(OUT!P93="", "", OUT!P93)</f>
        <v>72</v>
      </c>
      <c r="L22" s="8" t="str">
        <f>IF(OUT!AE93="", "", OUT!AE93)</f>
        <v/>
      </c>
      <c r="M22" s="8" t="str">
        <f>IF(OUT!AG93="", "", OUT!AG93)</f>
        <v/>
      </c>
      <c r="N22" s="8" t="str">
        <f>IF(OUT!AQ93="", "", OUT!AQ93)</f>
        <v/>
      </c>
      <c r="O22" s="8" t="str">
        <f>IF(OUT!BM93="", "", OUT!BM93)</f>
        <v>T4</v>
      </c>
      <c r="P22" s="9">
        <f>IF(OUT!N93="", "", OUT!N93)</f>
        <v>0.84799999999999998</v>
      </c>
      <c r="Q22" s="10">
        <f>IF(OUT!O93="", "", OUT!O93)</f>
        <v>61.05</v>
      </c>
      <c r="R22" s="9">
        <f>IF(PPG!H93="", "", PPG!H93)</f>
        <v>0</v>
      </c>
      <c r="S22" s="10">
        <f>IF(PPG!I93="", "", PPG!I93)</f>
        <v>0</v>
      </c>
      <c r="T22" s="9">
        <f>IF(PPG!J93="", "", PPG!J93)</f>
        <v>0</v>
      </c>
      <c r="U22" s="10">
        <f>IF(PPG!K93="", "", PPG!K93)</f>
        <v>0</v>
      </c>
      <c r="V22" s="9">
        <f>IF(PPG!L93="", "", PPG!L93)</f>
        <v>0</v>
      </c>
      <c r="W22" s="10">
        <f>IF(PPG!M93="", "", PPG!M93)</f>
        <v>0</v>
      </c>
      <c r="X22" s="9">
        <f>IF(PPG!N93="", "", PPG!N93)</f>
        <v>0</v>
      </c>
      <c r="Y22" s="10">
        <f>IF(PPG!O93="", "", PPG!O93)</f>
        <v>0</v>
      </c>
      <c r="Z22" s="9">
        <f>IF(PPG!Q93="", "", PPG!Q93)</f>
        <v>0.84799999999999998</v>
      </c>
      <c r="AA22" s="10">
        <f>IF(PPG!R93="", "", PPG!R93)</f>
        <v>61.05</v>
      </c>
      <c r="AB22" s="9">
        <f>IF(PPG!S93="", "", PPG!S93)</f>
        <v>0</v>
      </c>
      <c r="AC22" s="10">
        <f>IF(PPG!T93="", "", PPG!T93)</f>
        <v>0</v>
      </c>
      <c r="AD22" s="9">
        <f>IF(PPG!U93="", "", PPG!U93)</f>
        <v>0</v>
      </c>
      <c r="AE22" s="10">
        <f>IF(PPG!V93="", "", PPG!V93)</f>
        <v>0</v>
      </c>
      <c r="AF22" s="9">
        <f>IF(PPG!W93="", "", PPG!W93)</f>
        <v>0</v>
      </c>
      <c r="AG22" s="10">
        <f>IF(PPG!X93="", "", PPG!X93)</f>
        <v>0</v>
      </c>
      <c r="AH22" s="9">
        <f>IF(PPG!Y93="", "", PPG!Y93)</f>
        <v>0</v>
      </c>
      <c r="AI22" s="10">
        <f>IF(PPG!Z93="", "", PPG!Z93)</f>
        <v>0</v>
      </c>
      <c r="AJ22" s="33" t="str">
        <f t="shared" si="2"/>
        <v>0.00</v>
      </c>
      <c r="AK22" s="8" t="str">
        <f t="shared" si="3"/>
        <v>0</v>
      </c>
      <c r="AL22" s="8" t="str">
        <f t="shared" si="4"/>
        <v>0</v>
      </c>
    </row>
    <row r="23" spans="1:38">
      <c r="A23" s="8">
        <f>IF(OUT!C20="", "", OUT!C20)</f>
        <v>731</v>
      </c>
      <c r="B23" s="20">
        <f>IF(OUT!A20="", "", OUT!A20)</f>
        <v>40062</v>
      </c>
      <c r="C23" s="8" t="str">
        <f>IF(OUT!D20="", "", OUT!D20)</f>
        <v>O</v>
      </c>
      <c r="D23" s="28"/>
      <c r="E23" s="8" t="str">
        <f>IF(OUT!E20="", "", OUT!E20)</f>
        <v>72 TRAY</v>
      </c>
      <c r="F23" s="25" t="str">
        <f>IF(OUT!AE20="NEW", "✷", "")</f>
        <v/>
      </c>
      <c r="G23" s="11" t="str">
        <f>IF(OUT!B20="", "", OUT!B20)</f>
        <v>BACCHARIS PILULARIS PIGEON POINT</v>
      </c>
      <c r="H23" s="21">
        <f t="shared" si="0"/>
        <v>0.97599999999999998</v>
      </c>
      <c r="I23" s="22">
        <f t="shared" si="1"/>
        <v>70.27</v>
      </c>
      <c r="J23" s="37" t="str">
        <f>IF(OUT!F20="", "", OUT!F20)</f>
        <v/>
      </c>
      <c r="K23" s="8">
        <f>IF(OUT!P20="", "", OUT!P20)</f>
        <v>72</v>
      </c>
      <c r="L23" s="8" t="str">
        <f>IF(OUT!AE20="", "", OUT!AE20)</f>
        <v/>
      </c>
      <c r="M23" s="8" t="str">
        <f>IF(OUT!AG20="", "", OUT!AG20)</f>
        <v/>
      </c>
      <c r="N23" s="8" t="str">
        <f>IF(OUT!AQ20="", "", OUT!AQ20)</f>
        <v/>
      </c>
      <c r="O23" s="8" t="str">
        <f>IF(OUT!BM20="", "", OUT!BM20)</f>
        <v>T4</v>
      </c>
      <c r="P23" s="9">
        <f>IF(OUT!N20="", "", OUT!N20)</f>
        <v>0.97599999999999998</v>
      </c>
      <c r="Q23" s="10">
        <f>IF(OUT!O20="", "", OUT!O20)</f>
        <v>70.27</v>
      </c>
      <c r="R23" s="9">
        <f>IF(PPG!H20="", "", PPG!H20)</f>
        <v>0</v>
      </c>
      <c r="S23" s="10">
        <f>IF(PPG!I20="", "", PPG!I20)</f>
        <v>0</v>
      </c>
      <c r="T23" s="9">
        <f>IF(PPG!J20="", "", PPG!J20)</f>
        <v>0</v>
      </c>
      <c r="U23" s="10">
        <f>IF(PPG!K20="", "", PPG!K20)</f>
        <v>0</v>
      </c>
      <c r="V23" s="9">
        <f>IF(PPG!L20="", "", PPG!L20)</f>
        <v>0</v>
      </c>
      <c r="W23" s="10">
        <f>IF(PPG!M20="", "", PPG!M20)</f>
        <v>0</v>
      </c>
      <c r="X23" s="9">
        <f>IF(PPG!N20="", "", PPG!N20)</f>
        <v>0</v>
      </c>
      <c r="Y23" s="10">
        <f>IF(PPG!O20="", "", PPG!O20)</f>
        <v>0</v>
      </c>
      <c r="Z23" s="9">
        <f>IF(PPG!Q20="", "", PPG!Q20)</f>
        <v>0.97599999999999998</v>
      </c>
      <c r="AA23" s="10">
        <f>IF(PPG!R20="", "", PPG!R20)</f>
        <v>70.27</v>
      </c>
      <c r="AB23" s="9">
        <f>IF(PPG!S20="", "", PPG!S20)</f>
        <v>0</v>
      </c>
      <c r="AC23" s="10">
        <f>IF(PPG!T20="", "", PPG!T20)</f>
        <v>0</v>
      </c>
      <c r="AD23" s="9">
        <f>IF(PPG!U20="", "", PPG!U20)</f>
        <v>0</v>
      </c>
      <c r="AE23" s="10">
        <f>IF(PPG!V20="", "", PPG!V20)</f>
        <v>0</v>
      </c>
      <c r="AF23" s="9">
        <f>IF(PPG!W20="", "", PPG!W20)</f>
        <v>0</v>
      </c>
      <c r="AG23" s="10">
        <f>IF(PPG!X20="", "", PPG!X20)</f>
        <v>0</v>
      </c>
      <c r="AH23" s="9">
        <f>IF(PPG!Y20="", "", PPG!Y20)</f>
        <v>0</v>
      </c>
      <c r="AI23" s="10">
        <f>IF(PPG!Z20="", "", PPG!Z20)</f>
        <v>0</v>
      </c>
      <c r="AJ23" s="33" t="str">
        <f t="shared" si="2"/>
        <v>0.00</v>
      </c>
      <c r="AK23" s="8" t="str">
        <f t="shared" si="3"/>
        <v>0</v>
      </c>
      <c r="AL23" s="8" t="str">
        <f t="shared" si="4"/>
        <v>0</v>
      </c>
    </row>
    <row r="24" spans="1:38">
      <c r="A24" s="8">
        <f>IF(OUT!C98="", "", OUT!C98)</f>
        <v>731</v>
      </c>
      <c r="B24" s="20">
        <f>IF(OUT!A98="", "", OUT!A98)</f>
        <v>73081</v>
      </c>
      <c r="C24" s="8" t="str">
        <f>IF(OUT!D98="", "", OUT!D98)</f>
        <v>O</v>
      </c>
      <c r="D24" s="28"/>
      <c r="E24" s="8" t="str">
        <f>IF(OUT!E98="", "", OUT!E98)</f>
        <v>72 TRAY</v>
      </c>
      <c r="F24" s="25" t="str">
        <f>IF(OUT!AE98="NEW", "✷", "")</f>
        <v/>
      </c>
      <c r="G24" s="11" t="str">
        <f>IF(OUT!B98="", "", OUT!B98)</f>
        <v>BACCHARIS PILULARIS TWIN PEAKS (White)</v>
      </c>
      <c r="H24" s="21">
        <f t="shared" si="0"/>
        <v>0.86899999999999999</v>
      </c>
      <c r="I24" s="22">
        <f t="shared" si="1"/>
        <v>62.56</v>
      </c>
      <c r="J24" s="37" t="str">
        <f>IF(OUT!F98="", "", OUT!F98)</f>
        <v/>
      </c>
      <c r="K24" s="8">
        <f>IF(OUT!P98="", "", OUT!P98)</f>
        <v>72</v>
      </c>
      <c r="L24" s="8" t="str">
        <f>IF(OUT!AE98="", "", OUT!AE98)</f>
        <v/>
      </c>
      <c r="M24" s="8" t="str">
        <f>IF(OUT!AG98="", "", OUT!AG98)</f>
        <v/>
      </c>
      <c r="N24" s="8" t="str">
        <f>IF(OUT!AQ98="", "", OUT!AQ98)</f>
        <v/>
      </c>
      <c r="O24" s="8" t="str">
        <f>IF(OUT!BM98="", "", OUT!BM98)</f>
        <v>T4</v>
      </c>
      <c r="P24" s="9">
        <f>IF(OUT!N98="", "", OUT!N98)</f>
        <v>0.86899999999999999</v>
      </c>
      <c r="Q24" s="10">
        <f>IF(OUT!O98="", "", OUT!O98)</f>
        <v>62.56</v>
      </c>
      <c r="R24" s="9">
        <f>IF(PPG!H98="", "", PPG!H98)</f>
        <v>0</v>
      </c>
      <c r="S24" s="10">
        <f>IF(PPG!I98="", "", PPG!I98)</f>
        <v>0</v>
      </c>
      <c r="T24" s="9">
        <f>IF(PPG!J98="", "", PPG!J98)</f>
        <v>0</v>
      </c>
      <c r="U24" s="10">
        <f>IF(PPG!K98="", "", PPG!K98)</f>
        <v>0</v>
      </c>
      <c r="V24" s="9">
        <f>IF(PPG!L98="", "", PPG!L98)</f>
        <v>0</v>
      </c>
      <c r="W24" s="10">
        <f>IF(PPG!M98="", "", PPG!M98)</f>
        <v>0</v>
      </c>
      <c r="X24" s="9">
        <f>IF(PPG!N98="", "", PPG!N98)</f>
        <v>0</v>
      </c>
      <c r="Y24" s="10">
        <f>IF(PPG!O98="", "", PPG!O98)</f>
        <v>0</v>
      </c>
      <c r="Z24" s="9">
        <f>IF(PPG!Q98="", "", PPG!Q98)</f>
        <v>0.86899999999999999</v>
      </c>
      <c r="AA24" s="10">
        <f>IF(PPG!R98="", "", PPG!R98)</f>
        <v>62.56</v>
      </c>
      <c r="AB24" s="9">
        <f>IF(PPG!S98="", "", PPG!S98)</f>
        <v>0</v>
      </c>
      <c r="AC24" s="10">
        <f>IF(PPG!T98="", "", PPG!T98)</f>
        <v>0</v>
      </c>
      <c r="AD24" s="9">
        <f>IF(PPG!U98="", "", PPG!U98)</f>
        <v>0</v>
      </c>
      <c r="AE24" s="10">
        <f>IF(PPG!V98="", "", PPG!V98)</f>
        <v>0</v>
      </c>
      <c r="AF24" s="9">
        <f>IF(PPG!W98="", "", PPG!W98)</f>
        <v>0</v>
      </c>
      <c r="AG24" s="10">
        <f>IF(PPG!X98="", "", PPG!X98)</f>
        <v>0</v>
      </c>
      <c r="AH24" s="9">
        <f>IF(PPG!Y98="", "", PPG!Y98)</f>
        <v>0</v>
      </c>
      <c r="AI24" s="10">
        <f>IF(PPG!Z98="", "", PPG!Z98)</f>
        <v>0</v>
      </c>
      <c r="AJ24" s="33" t="str">
        <f t="shared" si="2"/>
        <v>0.00</v>
      </c>
      <c r="AK24" s="8" t="str">
        <f t="shared" si="3"/>
        <v>0</v>
      </c>
      <c r="AL24" s="8" t="str">
        <f t="shared" si="4"/>
        <v>0</v>
      </c>
    </row>
    <row r="25" spans="1:38">
      <c r="A25" s="8">
        <f>IF(OUT!C134="", "", OUT!C134)</f>
        <v>731</v>
      </c>
      <c r="B25" s="20">
        <f>IF(OUT!A134="", "", OUT!A134)</f>
        <v>79511</v>
      </c>
      <c r="C25" s="8" t="str">
        <f>IF(OUT!D134="", "", OUT!D134)</f>
        <v>O</v>
      </c>
      <c r="D25" s="28"/>
      <c r="E25" s="8" t="str">
        <f>IF(OUT!E134="", "", OUT!E134)</f>
        <v>72 TRAY</v>
      </c>
      <c r="F25" s="25" t="str">
        <f>IF(OUT!AE134="NEW", "✷", "")</f>
        <v/>
      </c>
      <c r="G25" s="11" t="str">
        <f>IF(OUT!B134="", "", OUT!B134)</f>
        <v>BULBINE FRUTESCENS HALLMARK ORANGE</v>
      </c>
      <c r="H25" s="21">
        <f t="shared" si="0"/>
        <v>0.93300000000000005</v>
      </c>
      <c r="I25" s="22">
        <f t="shared" si="1"/>
        <v>67.17</v>
      </c>
      <c r="J25" s="37" t="str">
        <f>IF(OUT!F134="", "", OUT!F134)</f>
        <v/>
      </c>
      <c r="K25" s="8">
        <f>IF(OUT!P134="", "", OUT!P134)</f>
        <v>72</v>
      </c>
      <c r="L25" s="8" t="str">
        <f>IF(OUT!AE134="", "", OUT!AE134)</f>
        <v/>
      </c>
      <c r="M25" s="8" t="str">
        <f>IF(OUT!AG134="", "", OUT!AG134)</f>
        <v/>
      </c>
      <c r="N25" s="8" t="str">
        <f>IF(OUT!AQ134="", "", OUT!AQ134)</f>
        <v/>
      </c>
      <c r="O25" s="8" t="str">
        <f>IF(OUT!BM134="", "", OUT!BM134)</f>
        <v>T4</v>
      </c>
      <c r="P25" s="9">
        <f>IF(OUT!N134="", "", OUT!N134)</f>
        <v>0.93300000000000005</v>
      </c>
      <c r="Q25" s="10">
        <f>IF(OUT!O134="", "", OUT!O134)</f>
        <v>67.17</v>
      </c>
      <c r="R25" s="9">
        <f>IF(PPG!H134="", "", PPG!H134)</f>
        <v>0</v>
      </c>
      <c r="S25" s="10">
        <f>IF(PPG!I134="", "", PPG!I134)</f>
        <v>0</v>
      </c>
      <c r="T25" s="9">
        <f>IF(PPG!J134="", "", PPG!J134)</f>
        <v>0</v>
      </c>
      <c r="U25" s="10">
        <f>IF(PPG!K134="", "", PPG!K134)</f>
        <v>0</v>
      </c>
      <c r="V25" s="9">
        <f>IF(PPG!L134="", "", PPG!L134)</f>
        <v>0</v>
      </c>
      <c r="W25" s="10">
        <f>IF(PPG!M134="", "", PPG!M134)</f>
        <v>0</v>
      </c>
      <c r="X25" s="9">
        <f>IF(PPG!N134="", "", PPG!N134)</f>
        <v>0</v>
      </c>
      <c r="Y25" s="10">
        <f>IF(PPG!O134="", "", PPG!O134)</f>
        <v>0</v>
      </c>
      <c r="Z25" s="9">
        <f>IF(PPG!Q134="", "", PPG!Q134)</f>
        <v>0.93300000000000005</v>
      </c>
      <c r="AA25" s="10">
        <f>IF(PPG!R134="", "", PPG!R134)</f>
        <v>67.17</v>
      </c>
      <c r="AB25" s="9">
        <f>IF(PPG!S134="", "", PPG!S134)</f>
        <v>0</v>
      </c>
      <c r="AC25" s="10">
        <f>IF(PPG!T134="", "", PPG!T134)</f>
        <v>0</v>
      </c>
      <c r="AD25" s="9">
        <f>IF(PPG!U134="", "", PPG!U134)</f>
        <v>0</v>
      </c>
      <c r="AE25" s="10">
        <f>IF(PPG!V134="", "", PPG!V134)</f>
        <v>0</v>
      </c>
      <c r="AF25" s="9">
        <f>IF(PPG!W134="", "", PPG!W134)</f>
        <v>0</v>
      </c>
      <c r="AG25" s="10">
        <f>IF(PPG!X134="", "", PPG!X134)</f>
        <v>0</v>
      </c>
      <c r="AH25" s="9">
        <f>IF(PPG!Y134="", "", PPG!Y134)</f>
        <v>0</v>
      </c>
      <c r="AI25" s="10">
        <f>IF(PPG!Z134="", "", PPG!Z134)</f>
        <v>0</v>
      </c>
      <c r="AJ25" s="33" t="str">
        <f t="shared" si="2"/>
        <v>0.00</v>
      </c>
      <c r="AK25" s="8" t="str">
        <f t="shared" si="3"/>
        <v>0</v>
      </c>
      <c r="AL25" s="8" t="str">
        <f t="shared" si="4"/>
        <v>0</v>
      </c>
    </row>
    <row r="26" spans="1:38">
      <c r="A26" s="8">
        <f>IF(OUT!C67="", "", OUT!C67)</f>
        <v>731</v>
      </c>
      <c r="B26" s="20">
        <f>IF(OUT!A67="", "", OUT!A67)</f>
        <v>56515</v>
      </c>
      <c r="C26" s="8" t="str">
        <f>IF(OUT!D67="", "", OUT!D67)</f>
        <v>O</v>
      </c>
      <c r="D26" s="28"/>
      <c r="E26" s="8" t="str">
        <f>IF(OUT!E67="", "", OUT!E67)</f>
        <v>72 TRAY</v>
      </c>
      <c r="F26" s="25" t="str">
        <f>IF(OUT!AE67="NEW", "✷", "")</f>
        <v/>
      </c>
      <c r="G26" s="11" t="str">
        <f>IF(OUT!B67="", "", OUT!B67)</f>
        <v>CALAMINTHA NEPETA SSP. NEPETA (CALAMINT)</v>
      </c>
      <c r="H26" s="21">
        <f t="shared" si="0"/>
        <v>0.81499999999999995</v>
      </c>
      <c r="I26" s="22">
        <f t="shared" si="1"/>
        <v>58.68</v>
      </c>
      <c r="J26" s="37" t="str">
        <f>IF(OUT!F67="", "", OUT!F67)</f>
        <v/>
      </c>
      <c r="K26" s="8">
        <f>IF(OUT!P67="", "", OUT!P67)</f>
        <v>72</v>
      </c>
      <c r="L26" s="8" t="str">
        <f>IF(OUT!AE67="", "", OUT!AE67)</f>
        <v/>
      </c>
      <c r="M26" s="8" t="str">
        <f>IF(OUT!AG67="", "", OUT!AG67)</f>
        <v/>
      </c>
      <c r="N26" s="8" t="str">
        <f>IF(OUT!AQ67="", "", OUT!AQ67)</f>
        <v/>
      </c>
      <c r="O26" s="8" t="str">
        <f>IF(OUT!BM67="", "", OUT!BM67)</f>
        <v>T4</v>
      </c>
      <c r="P26" s="9">
        <f>IF(OUT!N67="", "", OUT!N67)</f>
        <v>0.81499999999999995</v>
      </c>
      <c r="Q26" s="10">
        <f>IF(OUT!O67="", "", OUT!O67)</f>
        <v>58.68</v>
      </c>
      <c r="R26" s="9">
        <f>IF(PPG!H67="", "", PPG!H67)</f>
        <v>0</v>
      </c>
      <c r="S26" s="10">
        <f>IF(PPG!I67="", "", PPG!I67)</f>
        <v>0</v>
      </c>
      <c r="T26" s="9">
        <f>IF(PPG!J67="", "", PPG!J67)</f>
        <v>0</v>
      </c>
      <c r="U26" s="10">
        <f>IF(PPG!K67="", "", PPG!K67)</f>
        <v>0</v>
      </c>
      <c r="V26" s="9">
        <f>IF(PPG!L67="", "", PPG!L67)</f>
        <v>0</v>
      </c>
      <c r="W26" s="10">
        <f>IF(PPG!M67="", "", PPG!M67)</f>
        <v>0</v>
      </c>
      <c r="X26" s="9">
        <f>IF(PPG!N67="", "", PPG!N67)</f>
        <v>0</v>
      </c>
      <c r="Y26" s="10">
        <f>IF(PPG!O67="", "", PPG!O67)</f>
        <v>0</v>
      </c>
      <c r="Z26" s="9">
        <f>IF(PPG!Q67="", "", PPG!Q67)</f>
        <v>0.81499999999999995</v>
      </c>
      <c r="AA26" s="10">
        <f>IF(PPG!R67="", "", PPG!R67)</f>
        <v>58.68</v>
      </c>
      <c r="AB26" s="9">
        <f>IF(PPG!S67="", "", PPG!S67)</f>
        <v>0</v>
      </c>
      <c r="AC26" s="10">
        <f>IF(PPG!T67="", "", PPG!T67)</f>
        <v>0</v>
      </c>
      <c r="AD26" s="9">
        <f>IF(PPG!U67="", "", PPG!U67)</f>
        <v>0</v>
      </c>
      <c r="AE26" s="10">
        <f>IF(PPG!V67="", "", PPG!V67)</f>
        <v>0</v>
      </c>
      <c r="AF26" s="9">
        <f>IF(PPG!W67="", "", PPG!W67)</f>
        <v>0</v>
      </c>
      <c r="AG26" s="10">
        <f>IF(PPG!X67="", "", PPG!X67)</f>
        <v>0</v>
      </c>
      <c r="AH26" s="9">
        <f>IF(PPG!Y67="", "", PPG!Y67)</f>
        <v>0</v>
      </c>
      <c r="AI26" s="10">
        <f>IF(PPG!Z67="", "", PPG!Z67)</f>
        <v>0</v>
      </c>
      <c r="AJ26" s="33" t="str">
        <f t="shared" si="2"/>
        <v>0.00</v>
      </c>
      <c r="AK26" s="8" t="str">
        <f t="shared" si="3"/>
        <v>0</v>
      </c>
      <c r="AL26" s="8" t="str">
        <f t="shared" si="4"/>
        <v>0</v>
      </c>
    </row>
    <row r="27" spans="1:38">
      <c r="A27" s="8">
        <f>IF(OUT!C119="", "", OUT!C119)</f>
        <v>731</v>
      </c>
      <c r="B27" s="20">
        <f>IF(OUT!A119="", "", OUT!A119)</f>
        <v>75950</v>
      </c>
      <c r="C27" s="8" t="str">
        <f>IF(OUT!D119="", "", OUT!D119)</f>
        <v>O</v>
      </c>
      <c r="D27" s="28"/>
      <c r="E27" s="8" t="str">
        <f>IF(OUT!E119="", "", OUT!E119)</f>
        <v>72 TRAY</v>
      </c>
      <c r="F27" s="25" t="str">
        <f>IF(OUT!AE119="NEW", "✷", "")</f>
        <v/>
      </c>
      <c r="G27" s="11" t="str">
        <f>IF(OUT!B119="", "", OUT!B119)</f>
        <v>CALYLOPHUS DRUMMONDIANUS (TEXAS PRIMROSE) (Bright Yellow)</v>
      </c>
      <c r="H27" s="21">
        <f t="shared" si="0"/>
        <v>0.92200000000000004</v>
      </c>
      <c r="I27" s="22">
        <f t="shared" si="1"/>
        <v>66.38</v>
      </c>
      <c r="J27" s="37" t="str">
        <f>IF(OUT!F119="", "", OUT!F119)</f>
        <v/>
      </c>
      <c r="K27" s="8">
        <f>IF(OUT!P119="", "", OUT!P119)</f>
        <v>72</v>
      </c>
      <c r="L27" s="8" t="str">
        <f>IF(OUT!AE119="", "", OUT!AE119)</f>
        <v/>
      </c>
      <c r="M27" s="8" t="str">
        <f>IF(OUT!AG119="", "", OUT!AG119)</f>
        <v/>
      </c>
      <c r="N27" s="8" t="str">
        <f>IF(OUT!AQ119="", "", OUT!AQ119)</f>
        <v/>
      </c>
      <c r="O27" s="8" t="str">
        <f>IF(OUT!BM119="", "", OUT!BM119)</f>
        <v>T4</v>
      </c>
      <c r="P27" s="9">
        <f>IF(OUT!N119="", "", OUT!N119)</f>
        <v>0.92200000000000004</v>
      </c>
      <c r="Q27" s="10">
        <f>IF(OUT!O119="", "", OUT!O119)</f>
        <v>66.38</v>
      </c>
      <c r="R27" s="9">
        <f>IF(PPG!H119="", "", PPG!H119)</f>
        <v>0</v>
      </c>
      <c r="S27" s="10">
        <f>IF(PPG!I119="", "", PPG!I119)</f>
        <v>0</v>
      </c>
      <c r="T27" s="9">
        <f>IF(PPG!J119="", "", PPG!J119)</f>
        <v>0</v>
      </c>
      <c r="U27" s="10">
        <f>IF(PPG!K119="", "", PPG!K119)</f>
        <v>0</v>
      </c>
      <c r="V27" s="9">
        <f>IF(PPG!L119="", "", PPG!L119)</f>
        <v>0</v>
      </c>
      <c r="W27" s="10">
        <f>IF(PPG!M119="", "", PPG!M119)</f>
        <v>0</v>
      </c>
      <c r="X27" s="9">
        <f>IF(PPG!N119="", "", PPG!N119)</f>
        <v>0</v>
      </c>
      <c r="Y27" s="10">
        <f>IF(PPG!O119="", "", PPG!O119)</f>
        <v>0</v>
      </c>
      <c r="Z27" s="9">
        <f>IF(PPG!Q119="", "", PPG!Q119)</f>
        <v>0.92200000000000004</v>
      </c>
      <c r="AA27" s="10">
        <f>IF(PPG!R119="", "", PPG!R119)</f>
        <v>66.38</v>
      </c>
      <c r="AB27" s="9">
        <f>IF(PPG!S119="", "", PPG!S119)</f>
        <v>0</v>
      </c>
      <c r="AC27" s="10">
        <f>IF(PPG!T119="", "", PPG!T119)</f>
        <v>0</v>
      </c>
      <c r="AD27" s="9">
        <f>IF(PPG!U119="", "", PPG!U119)</f>
        <v>0</v>
      </c>
      <c r="AE27" s="10">
        <f>IF(PPG!V119="", "", PPG!V119)</f>
        <v>0</v>
      </c>
      <c r="AF27" s="9">
        <f>IF(PPG!W119="", "", PPG!W119)</f>
        <v>0</v>
      </c>
      <c r="AG27" s="10">
        <f>IF(PPG!X119="", "", PPG!X119)</f>
        <v>0</v>
      </c>
      <c r="AH27" s="9">
        <f>IF(PPG!Y119="", "", PPG!Y119)</f>
        <v>0</v>
      </c>
      <c r="AI27" s="10">
        <f>IF(PPG!Z119="", "", PPG!Z119)</f>
        <v>0</v>
      </c>
      <c r="AJ27" s="33" t="str">
        <f t="shared" si="2"/>
        <v>0.00</v>
      </c>
      <c r="AK27" s="8" t="str">
        <f t="shared" si="3"/>
        <v>0</v>
      </c>
      <c r="AL27" s="8" t="str">
        <f t="shared" si="4"/>
        <v>0</v>
      </c>
    </row>
    <row r="28" spans="1:38">
      <c r="A28" s="8">
        <f>IF(OUT!C48="", "", OUT!C48)</f>
        <v>731</v>
      </c>
      <c r="B28" s="20">
        <f>IF(OUT!A48="", "", OUT!A48)</f>
        <v>53546</v>
      </c>
      <c r="C28" s="8" t="str">
        <f>IF(OUT!D48="", "", OUT!D48)</f>
        <v>O</v>
      </c>
      <c r="D28" s="28"/>
      <c r="E28" s="8" t="str">
        <f>IF(OUT!E48="", "", OUT!E48)</f>
        <v>72 TRAY</v>
      </c>
      <c r="F28" s="25" t="str">
        <f>IF(OUT!AE48="NEW", "✷", "")</f>
        <v/>
      </c>
      <c r="G28" s="11" t="str">
        <f>IF(OUT!B48="", "", OUT!B48)</f>
        <v>CAMPANULA MURALIS (Lilac Blue Bell)</v>
      </c>
      <c r="H28" s="21">
        <f t="shared" si="0"/>
        <v>0.98599999999999999</v>
      </c>
      <c r="I28" s="22">
        <f t="shared" si="1"/>
        <v>70.989999999999995</v>
      </c>
      <c r="J28" s="37" t="str">
        <f>IF(OUT!F48="", "", OUT!F48)</f>
        <v/>
      </c>
      <c r="K28" s="8">
        <f>IF(OUT!P48="", "", OUT!P48)</f>
        <v>72</v>
      </c>
      <c r="L28" s="8" t="str">
        <f>IF(OUT!AE48="", "", OUT!AE48)</f>
        <v/>
      </c>
      <c r="M28" s="8" t="str">
        <f>IF(OUT!AG48="", "", OUT!AG48)</f>
        <v/>
      </c>
      <c r="N28" s="8" t="str">
        <f>IF(OUT!AQ48="", "", OUT!AQ48)</f>
        <v/>
      </c>
      <c r="O28" s="8" t="str">
        <f>IF(OUT!BM48="", "", OUT!BM48)</f>
        <v>T4</v>
      </c>
      <c r="P28" s="9">
        <f>IF(OUT!N48="", "", OUT!N48)</f>
        <v>0.98599999999999999</v>
      </c>
      <c r="Q28" s="10">
        <f>IF(OUT!O48="", "", OUT!O48)</f>
        <v>70.989999999999995</v>
      </c>
      <c r="R28" s="9">
        <f>IF(PPG!H48="", "", PPG!H48)</f>
        <v>0</v>
      </c>
      <c r="S28" s="10">
        <f>IF(PPG!I48="", "", PPG!I48)</f>
        <v>0</v>
      </c>
      <c r="T28" s="9">
        <f>IF(PPG!J48="", "", PPG!J48)</f>
        <v>0</v>
      </c>
      <c r="U28" s="10">
        <f>IF(PPG!K48="", "", PPG!K48)</f>
        <v>0</v>
      </c>
      <c r="V28" s="9">
        <f>IF(PPG!L48="", "", PPG!L48)</f>
        <v>0</v>
      </c>
      <c r="W28" s="10">
        <f>IF(PPG!M48="", "", PPG!M48)</f>
        <v>0</v>
      </c>
      <c r="X28" s="9">
        <f>IF(PPG!N48="", "", PPG!N48)</f>
        <v>0</v>
      </c>
      <c r="Y28" s="10">
        <f>IF(PPG!O48="", "", PPG!O48)</f>
        <v>0</v>
      </c>
      <c r="Z28" s="9">
        <f>IF(PPG!Q48="", "", PPG!Q48)</f>
        <v>0.98599999999999999</v>
      </c>
      <c r="AA28" s="10">
        <f>IF(PPG!R48="", "", PPG!R48)</f>
        <v>70.989999999999995</v>
      </c>
      <c r="AB28" s="9">
        <f>IF(PPG!S48="", "", PPG!S48)</f>
        <v>0</v>
      </c>
      <c r="AC28" s="10">
        <f>IF(PPG!T48="", "", PPG!T48)</f>
        <v>0</v>
      </c>
      <c r="AD28" s="9">
        <f>IF(PPG!U48="", "", PPG!U48)</f>
        <v>0</v>
      </c>
      <c r="AE28" s="10">
        <f>IF(PPG!V48="", "", PPG!V48)</f>
        <v>0</v>
      </c>
      <c r="AF28" s="9">
        <f>IF(PPG!W48="", "", PPG!W48)</f>
        <v>0</v>
      </c>
      <c r="AG28" s="10">
        <f>IF(PPG!X48="", "", PPG!X48)</f>
        <v>0</v>
      </c>
      <c r="AH28" s="9">
        <f>IF(PPG!Y48="", "", PPG!Y48)</f>
        <v>0</v>
      </c>
      <c r="AI28" s="10">
        <f>IF(PPG!Z48="", "", PPG!Z48)</f>
        <v>0</v>
      </c>
      <c r="AJ28" s="33" t="str">
        <f t="shared" si="2"/>
        <v>0.00</v>
      </c>
      <c r="AK28" s="8" t="str">
        <f t="shared" si="3"/>
        <v>0</v>
      </c>
      <c r="AL28" s="8" t="str">
        <f t="shared" si="4"/>
        <v>0</v>
      </c>
    </row>
    <row r="29" spans="1:38">
      <c r="A29" s="8">
        <f>IF(OUT!C83="", "", OUT!C83)</f>
        <v>731</v>
      </c>
      <c r="B29" s="20">
        <f>IF(OUT!A83="", "", OUT!A83)</f>
        <v>60072</v>
      </c>
      <c r="C29" s="8" t="str">
        <f>IF(OUT!D83="", "", OUT!D83)</f>
        <v>O</v>
      </c>
      <c r="D29" s="28"/>
      <c r="E29" s="8" t="str">
        <f>IF(OUT!E83="", "", OUT!E83)</f>
        <v>72 TRAY</v>
      </c>
      <c r="F29" s="25" t="str">
        <f>IF(OUT!AE83="NEW", "✷", "")</f>
        <v/>
      </c>
      <c r="G29" s="11" t="str">
        <f>IF(OUT!B83="", "", OUT!B83)</f>
        <v>CAMPANULA POSCHARSKYANA BLUE WATERFALL</v>
      </c>
      <c r="H29" s="21">
        <f t="shared" si="0"/>
        <v>0.97599999999999998</v>
      </c>
      <c r="I29" s="22">
        <f t="shared" si="1"/>
        <v>70.27</v>
      </c>
      <c r="J29" s="37" t="str">
        <f>IF(OUT!F83="", "", OUT!F83)</f>
        <v/>
      </c>
      <c r="K29" s="8">
        <f>IF(OUT!P83="", "", OUT!P83)</f>
        <v>72</v>
      </c>
      <c r="L29" s="8" t="str">
        <f>IF(OUT!AE83="", "", OUT!AE83)</f>
        <v/>
      </c>
      <c r="M29" s="8" t="str">
        <f>IF(OUT!AG83="", "", OUT!AG83)</f>
        <v>PAT</v>
      </c>
      <c r="N29" s="8" t="str">
        <f>IF(OUT!AQ83="", "", OUT!AQ83)</f>
        <v/>
      </c>
      <c r="O29" s="8" t="str">
        <f>IF(OUT!BM83="", "", OUT!BM83)</f>
        <v>T4</v>
      </c>
      <c r="P29" s="9">
        <f>IF(OUT!N83="", "", OUT!N83)</f>
        <v>0.97599999999999998</v>
      </c>
      <c r="Q29" s="10">
        <f>IF(OUT!O83="", "", OUT!O83)</f>
        <v>70.27</v>
      </c>
      <c r="R29" s="9">
        <f>IF(PPG!H83="", "", PPG!H83)</f>
        <v>0</v>
      </c>
      <c r="S29" s="10">
        <f>IF(PPG!I83="", "", PPG!I83)</f>
        <v>0</v>
      </c>
      <c r="T29" s="9">
        <f>IF(PPG!J83="", "", PPG!J83)</f>
        <v>0</v>
      </c>
      <c r="U29" s="10">
        <f>IF(PPG!K83="", "", PPG!K83)</f>
        <v>0</v>
      </c>
      <c r="V29" s="9">
        <f>IF(PPG!L83="", "", PPG!L83)</f>
        <v>0</v>
      </c>
      <c r="W29" s="10">
        <f>IF(PPG!M83="", "", PPG!M83)</f>
        <v>0</v>
      </c>
      <c r="X29" s="9">
        <f>IF(PPG!N83="", "", PPG!N83)</f>
        <v>0</v>
      </c>
      <c r="Y29" s="10">
        <f>IF(PPG!O83="", "", PPG!O83)</f>
        <v>0</v>
      </c>
      <c r="Z29" s="9">
        <f>IF(PPG!Q83="", "", PPG!Q83)</f>
        <v>0.97599999999999998</v>
      </c>
      <c r="AA29" s="10">
        <f>IF(PPG!R83="", "", PPG!R83)</f>
        <v>70.27</v>
      </c>
      <c r="AB29" s="9">
        <f>IF(PPG!S83="", "", PPG!S83)</f>
        <v>0</v>
      </c>
      <c r="AC29" s="10">
        <f>IF(PPG!T83="", "", PPG!T83)</f>
        <v>0</v>
      </c>
      <c r="AD29" s="9">
        <f>IF(PPG!U83="", "", PPG!U83)</f>
        <v>0</v>
      </c>
      <c r="AE29" s="10">
        <f>IF(PPG!V83="", "", PPG!V83)</f>
        <v>0</v>
      </c>
      <c r="AF29" s="9">
        <f>IF(PPG!W83="", "", PPG!W83)</f>
        <v>0</v>
      </c>
      <c r="AG29" s="10">
        <f>IF(PPG!X83="", "", PPG!X83)</f>
        <v>0</v>
      </c>
      <c r="AH29" s="9">
        <f>IF(PPG!Y83="", "", PPG!Y83)</f>
        <v>0</v>
      </c>
      <c r="AI29" s="10">
        <f>IF(PPG!Z83="", "", PPG!Z83)</f>
        <v>0</v>
      </c>
      <c r="AJ29" s="33" t="str">
        <f t="shared" si="2"/>
        <v>0.00</v>
      </c>
      <c r="AK29" s="8" t="str">
        <f t="shared" si="3"/>
        <v>0</v>
      </c>
      <c r="AL29" s="8" t="str">
        <f t="shared" si="4"/>
        <v>0</v>
      </c>
    </row>
    <row r="30" spans="1:38">
      <c r="A30" s="8">
        <f>IF(OUT!C127="", "", OUT!C127)</f>
        <v>731</v>
      </c>
      <c r="B30" s="20">
        <f>IF(OUT!A127="", "", OUT!A127)</f>
        <v>79082</v>
      </c>
      <c r="C30" s="8" t="str">
        <f>IF(OUT!D127="", "", OUT!D127)</f>
        <v>O</v>
      </c>
      <c r="D30" s="28"/>
      <c r="E30" s="8" t="str">
        <f>IF(OUT!E127="", "", OUT!E127)</f>
        <v>72 TRAY</v>
      </c>
      <c r="F30" s="25" t="str">
        <f>IF(OUT!AE127="NEW", "✷", "")</f>
        <v/>
      </c>
      <c r="G30" s="11" t="str">
        <f>IF(OUT!B127="", "", OUT!B127)</f>
        <v>CEANOTHUS ANCHOR BAY</v>
      </c>
      <c r="H30" s="21">
        <f t="shared" si="0"/>
        <v>1.093</v>
      </c>
      <c r="I30" s="22">
        <f t="shared" si="1"/>
        <v>78.69</v>
      </c>
      <c r="J30" s="37" t="str">
        <f>IF(OUT!F127="", "", OUT!F127)</f>
        <v/>
      </c>
      <c r="K30" s="8">
        <f>IF(OUT!P127="", "", OUT!P127)</f>
        <v>72</v>
      </c>
      <c r="L30" s="8" t="str">
        <f>IF(OUT!AE127="", "", OUT!AE127)</f>
        <v/>
      </c>
      <c r="M30" s="8" t="str">
        <f>IF(OUT!AG127="", "", OUT!AG127)</f>
        <v/>
      </c>
      <c r="N30" s="8" t="str">
        <f>IF(OUT!AQ127="", "", OUT!AQ127)</f>
        <v/>
      </c>
      <c r="O30" s="8" t="str">
        <f>IF(OUT!BM127="", "", OUT!BM127)</f>
        <v>T4</v>
      </c>
      <c r="P30" s="9">
        <f>IF(OUT!N127="", "", OUT!N127)</f>
        <v>1.093</v>
      </c>
      <c r="Q30" s="10">
        <f>IF(OUT!O127="", "", OUT!O127)</f>
        <v>78.69</v>
      </c>
      <c r="R30" s="9">
        <f>IF(PPG!H127="", "", PPG!H127)</f>
        <v>0</v>
      </c>
      <c r="S30" s="10">
        <f>IF(PPG!I127="", "", PPG!I127)</f>
        <v>0</v>
      </c>
      <c r="T30" s="9">
        <f>IF(PPG!J127="", "", PPG!J127)</f>
        <v>0</v>
      </c>
      <c r="U30" s="10">
        <f>IF(PPG!K127="", "", PPG!K127)</f>
        <v>0</v>
      </c>
      <c r="V30" s="9">
        <f>IF(PPG!L127="", "", PPG!L127)</f>
        <v>0</v>
      </c>
      <c r="W30" s="10">
        <f>IF(PPG!M127="", "", PPG!M127)</f>
        <v>0</v>
      </c>
      <c r="X30" s="9">
        <f>IF(PPG!N127="", "", PPG!N127)</f>
        <v>0</v>
      </c>
      <c r="Y30" s="10">
        <f>IF(PPG!O127="", "", PPG!O127)</f>
        <v>0</v>
      </c>
      <c r="Z30" s="9">
        <f>IF(PPG!Q127="", "", PPG!Q127)</f>
        <v>1.093</v>
      </c>
      <c r="AA30" s="10">
        <f>IF(PPG!R127="", "", PPG!R127)</f>
        <v>78.69</v>
      </c>
      <c r="AB30" s="9">
        <f>IF(PPG!S127="", "", PPG!S127)</f>
        <v>0</v>
      </c>
      <c r="AC30" s="10">
        <f>IF(PPG!T127="", "", PPG!T127)</f>
        <v>0</v>
      </c>
      <c r="AD30" s="9">
        <f>IF(PPG!U127="", "", PPG!U127)</f>
        <v>0</v>
      </c>
      <c r="AE30" s="10">
        <f>IF(PPG!V127="", "", PPG!V127)</f>
        <v>0</v>
      </c>
      <c r="AF30" s="9">
        <f>IF(PPG!W127="", "", PPG!W127)</f>
        <v>0</v>
      </c>
      <c r="AG30" s="10">
        <f>IF(PPG!X127="", "", PPG!X127)</f>
        <v>0</v>
      </c>
      <c r="AH30" s="9">
        <f>IF(PPG!Y127="", "", PPG!Y127)</f>
        <v>0</v>
      </c>
      <c r="AI30" s="10">
        <f>IF(PPG!Z127="", "", PPG!Z127)</f>
        <v>0</v>
      </c>
      <c r="AJ30" s="33" t="str">
        <f t="shared" si="2"/>
        <v>0.00</v>
      </c>
      <c r="AK30" s="8" t="str">
        <f t="shared" si="3"/>
        <v>0</v>
      </c>
      <c r="AL30" s="8" t="str">
        <f t="shared" si="4"/>
        <v>0</v>
      </c>
    </row>
    <row r="31" spans="1:38">
      <c r="A31" s="8">
        <f>IF(OUT!C63="", "", OUT!C63)</f>
        <v>731</v>
      </c>
      <c r="B31" s="20">
        <f>IF(OUT!A63="", "", OUT!A63)</f>
        <v>56119</v>
      </c>
      <c r="C31" s="8" t="str">
        <f>IF(OUT!D63="", "", OUT!D63)</f>
        <v>O</v>
      </c>
      <c r="D31" s="28"/>
      <c r="E31" s="8" t="str">
        <f>IF(OUT!E63="", "", OUT!E63)</f>
        <v>72 TRAY</v>
      </c>
      <c r="F31" s="25" t="str">
        <f>IF(OUT!AE63="NEW", "✷", "")</f>
        <v/>
      </c>
      <c r="G31" s="11" t="str">
        <f>IF(OUT!B63="", "", OUT!B63)</f>
        <v>CEANOTHUS CONCHA (Dark Blue w/Dark Green Leaf)</v>
      </c>
      <c r="H31" s="21">
        <f t="shared" si="0"/>
        <v>1.093</v>
      </c>
      <c r="I31" s="22">
        <f t="shared" si="1"/>
        <v>78.69</v>
      </c>
      <c r="J31" s="37" t="str">
        <f>IF(OUT!F63="", "", OUT!F63)</f>
        <v/>
      </c>
      <c r="K31" s="8">
        <f>IF(OUT!P63="", "", OUT!P63)</f>
        <v>72</v>
      </c>
      <c r="L31" s="8" t="str">
        <f>IF(OUT!AE63="", "", OUT!AE63)</f>
        <v/>
      </c>
      <c r="M31" s="8" t="str">
        <f>IF(OUT!AG63="", "", OUT!AG63)</f>
        <v/>
      </c>
      <c r="N31" s="8" t="str">
        <f>IF(OUT!AQ63="", "", OUT!AQ63)</f>
        <v/>
      </c>
      <c r="O31" s="8" t="str">
        <f>IF(OUT!BM63="", "", OUT!BM63)</f>
        <v>T4</v>
      </c>
      <c r="P31" s="9">
        <f>IF(OUT!N63="", "", OUT!N63)</f>
        <v>1.093</v>
      </c>
      <c r="Q31" s="10">
        <f>IF(OUT!O63="", "", OUT!O63)</f>
        <v>78.69</v>
      </c>
      <c r="R31" s="9">
        <f>IF(PPG!H63="", "", PPG!H63)</f>
        <v>0</v>
      </c>
      <c r="S31" s="10">
        <f>IF(PPG!I63="", "", PPG!I63)</f>
        <v>0</v>
      </c>
      <c r="T31" s="9">
        <f>IF(PPG!J63="", "", PPG!J63)</f>
        <v>0</v>
      </c>
      <c r="U31" s="10">
        <f>IF(PPG!K63="", "", PPG!K63)</f>
        <v>0</v>
      </c>
      <c r="V31" s="9">
        <f>IF(PPG!L63="", "", PPG!L63)</f>
        <v>0</v>
      </c>
      <c r="W31" s="10">
        <f>IF(PPG!M63="", "", PPG!M63)</f>
        <v>0</v>
      </c>
      <c r="X31" s="9">
        <f>IF(PPG!N63="", "", PPG!N63)</f>
        <v>0</v>
      </c>
      <c r="Y31" s="10">
        <f>IF(PPG!O63="", "", PPG!O63)</f>
        <v>0</v>
      </c>
      <c r="Z31" s="9">
        <f>IF(PPG!Q63="", "", PPG!Q63)</f>
        <v>1.093</v>
      </c>
      <c r="AA31" s="10">
        <f>IF(PPG!R63="", "", PPG!R63)</f>
        <v>78.69</v>
      </c>
      <c r="AB31" s="9">
        <f>IF(PPG!S63="", "", PPG!S63)</f>
        <v>0</v>
      </c>
      <c r="AC31" s="10">
        <f>IF(PPG!T63="", "", PPG!T63)</f>
        <v>0</v>
      </c>
      <c r="AD31" s="9">
        <f>IF(PPG!U63="", "", PPG!U63)</f>
        <v>0</v>
      </c>
      <c r="AE31" s="10">
        <f>IF(PPG!V63="", "", PPG!V63)</f>
        <v>0</v>
      </c>
      <c r="AF31" s="9">
        <f>IF(PPG!W63="", "", PPG!W63)</f>
        <v>0</v>
      </c>
      <c r="AG31" s="10">
        <f>IF(PPG!X63="", "", PPG!X63)</f>
        <v>0</v>
      </c>
      <c r="AH31" s="9">
        <f>IF(PPG!Y63="", "", PPG!Y63)</f>
        <v>0</v>
      </c>
      <c r="AI31" s="10">
        <f>IF(PPG!Z63="", "", PPG!Z63)</f>
        <v>0</v>
      </c>
      <c r="AJ31" s="33" t="str">
        <f t="shared" si="2"/>
        <v>0.00</v>
      </c>
      <c r="AK31" s="8" t="str">
        <f t="shared" si="3"/>
        <v>0</v>
      </c>
      <c r="AL31" s="8" t="str">
        <f t="shared" si="4"/>
        <v>0</v>
      </c>
    </row>
    <row r="32" spans="1:38">
      <c r="A32" s="8">
        <f>IF(OUT!C64="", "", OUT!C64)</f>
        <v>731</v>
      </c>
      <c r="B32" s="20">
        <f>IF(OUT!A64="", "", OUT!A64)</f>
        <v>56120</v>
      </c>
      <c r="C32" s="8" t="str">
        <f>IF(OUT!D64="", "", OUT!D64)</f>
        <v>O</v>
      </c>
      <c r="D32" s="28"/>
      <c r="E32" s="8" t="str">
        <f>IF(OUT!E64="", "", OUT!E64)</f>
        <v>72 TRAY</v>
      </c>
      <c r="F32" s="25" t="str">
        <f>IF(OUT!AE64="NEW", "✷", "")</f>
        <v/>
      </c>
      <c r="G32" s="11" t="str">
        <f>IF(OUT!B64="", "", OUT!B64)</f>
        <v>CEANOTHUS DARK STAR (Dark Purplish Blue)</v>
      </c>
      <c r="H32" s="21">
        <f t="shared" si="0"/>
        <v>1.093</v>
      </c>
      <c r="I32" s="22">
        <f t="shared" si="1"/>
        <v>78.69</v>
      </c>
      <c r="J32" s="37" t="str">
        <f>IF(OUT!F64="", "", OUT!F64)</f>
        <v/>
      </c>
      <c r="K32" s="8">
        <f>IF(OUT!P64="", "", OUT!P64)</f>
        <v>72</v>
      </c>
      <c r="L32" s="8" t="str">
        <f>IF(OUT!AE64="", "", OUT!AE64)</f>
        <v/>
      </c>
      <c r="M32" s="8" t="str">
        <f>IF(OUT!AG64="", "", OUT!AG64)</f>
        <v/>
      </c>
      <c r="N32" s="8" t="str">
        <f>IF(OUT!AQ64="", "", OUT!AQ64)</f>
        <v/>
      </c>
      <c r="O32" s="8" t="str">
        <f>IF(OUT!BM64="", "", OUT!BM64)</f>
        <v>T4</v>
      </c>
      <c r="P32" s="9">
        <f>IF(OUT!N64="", "", OUT!N64)</f>
        <v>1.093</v>
      </c>
      <c r="Q32" s="10">
        <f>IF(OUT!O64="", "", OUT!O64)</f>
        <v>78.69</v>
      </c>
      <c r="R32" s="9">
        <f>IF(PPG!H64="", "", PPG!H64)</f>
        <v>0</v>
      </c>
      <c r="S32" s="10">
        <f>IF(PPG!I64="", "", PPG!I64)</f>
        <v>0</v>
      </c>
      <c r="T32" s="9">
        <f>IF(PPG!J64="", "", PPG!J64)</f>
        <v>0</v>
      </c>
      <c r="U32" s="10">
        <f>IF(PPG!K64="", "", PPG!K64)</f>
        <v>0</v>
      </c>
      <c r="V32" s="9">
        <f>IF(PPG!L64="", "", PPG!L64)</f>
        <v>0</v>
      </c>
      <c r="W32" s="10">
        <f>IF(PPG!M64="", "", PPG!M64)</f>
        <v>0</v>
      </c>
      <c r="X32" s="9">
        <f>IF(PPG!N64="", "", PPG!N64)</f>
        <v>0</v>
      </c>
      <c r="Y32" s="10">
        <f>IF(PPG!O64="", "", PPG!O64)</f>
        <v>0</v>
      </c>
      <c r="Z32" s="9">
        <f>IF(PPG!Q64="", "", PPG!Q64)</f>
        <v>1.093</v>
      </c>
      <c r="AA32" s="10">
        <f>IF(PPG!R64="", "", PPG!R64)</f>
        <v>78.69</v>
      </c>
      <c r="AB32" s="9">
        <f>IF(PPG!S64="", "", PPG!S64)</f>
        <v>0</v>
      </c>
      <c r="AC32" s="10">
        <f>IF(PPG!T64="", "", PPG!T64)</f>
        <v>0</v>
      </c>
      <c r="AD32" s="9">
        <f>IF(PPG!U64="", "", PPG!U64)</f>
        <v>0</v>
      </c>
      <c r="AE32" s="10">
        <f>IF(PPG!V64="", "", PPG!V64)</f>
        <v>0</v>
      </c>
      <c r="AF32" s="9">
        <f>IF(PPG!W64="", "", PPG!W64)</f>
        <v>0</v>
      </c>
      <c r="AG32" s="10">
        <f>IF(PPG!X64="", "", PPG!X64)</f>
        <v>0</v>
      </c>
      <c r="AH32" s="9">
        <f>IF(PPG!Y64="", "", PPG!Y64)</f>
        <v>0</v>
      </c>
      <c r="AI32" s="10">
        <f>IF(PPG!Z64="", "", PPG!Z64)</f>
        <v>0</v>
      </c>
      <c r="AJ32" s="33" t="str">
        <f t="shared" si="2"/>
        <v>0.00</v>
      </c>
      <c r="AK32" s="8" t="str">
        <f t="shared" si="3"/>
        <v>0</v>
      </c>
      <c r="AL32" s="8" t="str">
        <f t="shared" si="4"/>
        <v>0</v>
      </c>
    </row>
    <row r="33" spans="1:38">
      <c r="A33" s="8">
        <f>IF(OUT!C99="", "", OUT!C99)</f>
        <v>731</v>
      </c>
      <c r="B33" s="20">
        <f>IF(OUT!A99="", "", OUT!A99)</f>
        <v>73083</v>
      </c>
      <c r="C33" s="8" t="str">
        <f>IF(OUT!D99="", "", OUT!D99)</f>
        <v>O</v>
      </c>
      <c r="D33" s="28"/>
      <c r="E33" s="8" t="str">
        <f>IF(OUT!E99="", "", OUT!E99)</f>
        <v>72 TRAY</v>
      </c>
      <c r="F33" s="25" t="str">
        <f>IF(OUT!AE99="NEW", "✷", "")</f>
        <v/>
      </c>
      <c r="G33" s="11" t="str">
        <f>IF(OUT!B99="", "", OUT!B99)</f>
        <v>CEANOTHUS DIAMOND HEIGHTS (Pale Blue)</v>
      </c>
      <c r="H33" s="21">
        <f t="shared" si="0"/>
        <v>1.1359999999999999</v>
      </c>
      <c r="I33" s="22">
        <f t="shared" si="1"/>
        <v>81.790000000000006</v>
      </c>
      <c r="J33" s="37" t="str">
        <f>IF(OUT!F99="", "", OUT!F99)</f>
        <v/>
      </c>
      <c r="K33" s="8">
        <f>IF(OUT!P99="", "", OUT!P99)</f>
        <v>72</v>
      </c>
      <c r="L33" s="8" t="str">
        <f>IF(OUT!AE99="", "", OUT!AE99)</f>
        <v/>
      </c>
      <c r="M33" s="8" t="str">
        <f>IF(OUT!AG99="", "", OUT!AG99)</f>
        <v/>
      </c>
      <c r="N33" s="8" t="str">
        <f>IF(OUT!AQ99="", "", OUT!AQ99)</f>
        <v/>
      </c>
      <c r="O33" s="8" t="str">
        <f>IF(OUT!BM99="", "", OUT!BM99)</f>
        <v>T4</v>
      </c>
      <c r="P33" s="9">
        <f>IF(OUT!N99="", "", OUT!N99)</f>
        <v>1.1359999999999999</v>
      </c>
      <c r="Q33" s="10">
        <f>IF(OUT!O99="", "", OUT!O99)</f>
        <v>81.790000000000006</v>
      </c>
      <c r="R33" s="9">
        <f>IF(PPG!H99="", "", PPG!H99)</f>
        <v>0</v>
      </c>
      <c r="S33" s="10">
        <f>IF(PPG!I99="", "", PPG!I99)</f>
        <v>0</v>
      </c>
      <c r="T33" s="9">
        <f>IF(PPG!J99="", "", PPG!J99)</f>
        <v>0</v>
      </c>
      <c r="U33" s="10">
        <f>IF(PPG!K99="", "", PPG!K99)</f>
        <v>0</v>
      </c>
      <c r="V33" s="9">
        <f>IF(PPG!L99="", "", PPG!L99)</f>
        <v>0</v>
      </c>
      <c r="W33" s="10">
        <f>IF(PPG!M99="", "", PPG!M99)</f>
        <v>0</v>
      </c>
      <c r="X33" s="9">
        <f>IF(PPG!N99="", "", PPG!N99)</f>
        <v>0</v>
      </c>
      <c r="Y33" s="10">
        <f>IF(PPG!O99="", "", PPG!O99)</f>
        <v>0</v>
      </c>
      <c r="Z33" s="9">
        <f>IF(PPG!Q99="", "", PPG!Q99)</f>
        <v>1.1359999999999999</v>
      </c>
      <c r="AA33" s="10">
        <f>IF(PPG!R99="", "", PPG!R99)</f>
        <v>81.790000000000006</v>
      </c>
      <c r="AB33" s="9">
        <f>IF(PPG!S99="", "", PPG!S99)</f>
        <v>0</v>
      </c>
      <c r="AC33" s="10">
        <f>IF(PPG!T99="", "", PPG!T99)</f>
        <v>0</v>
      </c>
      <c r="AD33" s="9">
        <f>IF(PPG!U99="", "", PPG!U99)</f>
        <v>0</v>
      </c>
      <c r="AE33" s="10">
        <f>IF(PPG!V99="", "", PPG!V99)</f>
        <v>0</v>
      </c>
      <c r="AF33" s="9">
        <f>IF(PPG!W99="", "", PPG!W99)</f>
        <v>0</v>
      </c>
      <c r="AG33" s="10">
        <f>IF(PPG!X99="", "", PPG!X99)</f>
        <v>0</v>
      </c>
      <c r="AH33" s="9">
        <f>IF(PPG!Y99="", "", PPG!Y99)</f>
        <v>0</v>
      </c>
      <c r="AI33" s="10">
        <f>IF(PPG!Z99="", "", PPG!Z99)</f>
        <v>0</v>
      </c>
      <c r="AJ33" s="33" t="str">
        <f t="shared" si="2"/>
        <v>0.00</v>
      </c>
      <c r="AK33" s="8" t="str">
        <f t="shared" si="3"/>
        <v>0</v>
      </c>
      <c r="AL33" s="8" t="str">
        <f t="shared" si="4"/>
        <v>0</v>
      </c>
    </row>
    <row r="34" spans="1:38">
      <c r="A34" s="8">
        <f>IF(OUT!C69="", "", OUT!C69)</f>
        <v>731</v>
      </c>
      <c r="B34" s="20">
        <f>IF(OUT!A69="", "", OUT!A69)</f>
        <v>58142</v>
      </c>
      <c r="C34" s="8" t="str">
        <f>IF(OUT!D69="", "", OUT!D69)</f>
        <v>O</v>
      </c>
      <c r="D34" s="28"/>
      <c r="E34" s="8" t="str">
        <f>IF(OUT!E69="", "", OUT!E69)</f>
        <v>72 TRAY</v>
      </c>
      <c r="F34" s="25" t="str">
        <f>IF(OUT!AE69="NEW", "✷", "")</f>
        <v/>
      </c>
      <c r="G34" s="11" t="str">
        <f>IF(OUT!B69="", "", OUT!B69)</f>
        <v>CEANOTHUS GRISEUS HORIZONTALIS CARMEL CREEPER</v>
      </c>
      <c r="H34" s="21">
        <f t="shared" si="0"/>
        <v>1.093</v>
      </c>
      <c r="I34" s="22">
        <f t="shared" si="1"/>
        <v>78.69</v>
      </c>
      <c r="J34" s="37" t="str">
        <f>IF(OUT!F69="", "", OUT!F69)</f>
        <v/>
      </c>
      <c r="K34" s="8">
        <f>IF(OUT!P69="", "", OUT!P69)</f>
        <v>72</v>
      </c>
      <c r="L34" s="8" t="str">
        <f>IF(OUT!AE69="", "", OUT!AE69)</f>
        <v/>
      </c>
      <c r="M34" s="8" t="str">
        <f>IF(OUT!AG69="", "", OUT!AG69)</f>
        <v/>
      </c>
      <c r="N34" s="8" t="str">
        <f>IF(OUT!AQ69="", "", OUT!AQ69)</f>
        <v/>
      </c>
      <c r="O34" s="8" t="str">
        <f>IF(OUT!BM69="", "", OUT!BM69)</f>
        <v>T4</v>
      </c>
      <c r="P34" s="9">
        <f>IF(OUT!N69="", "", OUT!N69)</f>
        <v>1.093</v>
      </c>
      <c r="Q34" s="10">
        <f>IF(OUT!O69="", "", OUT!O69)</f>
        <v>78.69</v>
      </c>
      <c r="R34" s="9">
        <f>IF(PPG!H69="", "", PPG!H69)</f>
        <v>0</v>
      </c>
      <c r="S34" s="10">
        <f>IF(PPG!I69="", "", PPG!I69)</f>
        <v>0</v>
      </c>
      <c r="T34" s="9">
        <f>IF(PPG!J69="", "", PPG!J69)</f>
        <v>0</v>
      </c>
      <c r="U34" s="10">
        <f>IF(PPG!K69="", "", PPG!K69)</f>
        <v>0</v>
      </c>
      <c r="V34" s="9">
        <f>IF(PPG!L69="", "", PPG!L69)</f>
        <v>0</v>
      </c>
      <c r="W34" s="10">
        <f>IF(PPG!M69="", "", PPG!M69)</f>
        <v>0</v>
      </c>
      <c r="X34" s="9">
        <f>IF(PPG!N69="", "", PPG!N69)</f>
        <v>0</v>
      </c>
      <c r="Y34" s="10">
        <f>IF(PPG!O69="", "", PPG!O69)</f>
        <v>0</v>
      </c>
      <c r="Z34" s="9">
        <f>IF(PPG!Q69="", "", PPG!Q69)</f>
        <v>1.093</v>
      </c>
      <c r="AA34" s="10">
        <f>IF(PPG!R69="", "", PPG!R69)</f>
        <v>78.69</v>
      </c>
      <c r="AB34" s="9">
        <f>IF(PPG!S69="", "", PPG!S69)</f>
        <v>0</v>
      </c>
      <c r="AC34" s="10">
        <f>IF(PPG!T69="", "", PPG!T69)</f>
        <v>0</v>
      </c>
      <c r="AD34" s="9">
        <f>IF(PPG!U69="", "", PPG!U69)</f>
        <v>0</v>
      </c>
      <c r="AE34" s="10">
        <f>IF(PPG!V69="", "", PPG!V69)</f>
        <v>0</v>
      </c>
      <c r="AF34" s="9">
        <f>IF(PPG!W69="", "", PPG!W69)</f>
        <v>0</v>
      </c>
      <c r="AG34" s="10">
        <f>IF(PPG!X69="", "", PPG!X69)</f>
        <v>0</v>
      </c>
      <c r="AH34" s="9">
        <f>IF(PPG!Y69="", "", PPG!Y69)</f>
        <v>0</v>
      </c>
      <c r="AI34" s="10">
        <f>IF(PPG!Z69="", "", PPG!Z69)</f>
        <v>0</v>
      </c>
      <c r="AJ34" s="33" t="str">
        <f t="shared" si="2"/>
        <v>0.00</v>
      </c>
      <c r="AK34" s="8" t="str">
        <f t="shared" si="3"/>
        <v>0</v>
      </c>
      <c r="AL34" s="8" t="str">
        <f t="shared" si="4"/>
        <v>0</v>
      </c>
    </row>
    <row r="35" spans="1:38">
      <c r="A35" s="8">
        <f>IF(OUT!C120="", "", OUT!C120)</f>
        <v>731</v>
      </c>
      <c r="B35" s="20">
        <f>IF(OUT!A120="", "", OUT!A120)</f>
        <v>75951</v>
      </c>
      <c r="C35" s="8" t="str">
        <f>IF(OUT!D120="", "", OUT!D120)</f>
        <v>O</v>
      </c>
      <c r="D35" s="28"/>
      <c r="E35" s="8" t="str">
        <f>IF(OUT!E120="", "", OUT!E120)</f>
        <v>72 TRAY</v>
      </c>
      <c r="F35" s="25" t="str">
        <f>IF(OUT!AE120="NEW", "✷", "")</f>
        <v/>
      </c>
      <c r="G35" s="11" t="str">
        <f>IF(OUT!B120="", "", OUT!B120)</f>
        <v>CEANOTHUS HEARSTORIUM (Blue)</v>
      </c>
      <c r="H35" s="21">
        <f t="shared" si="0"/>
        <v>1.093</v>
      </c>
      <c r="I35" s="22">
        <f t="shared" si="1"/>
        <v>78.69</v>
      </c>
      <c r="J35" s="37" t="str">
        <f>IF(OUT!F120="", "", OUT!F120)</f>
        <v/>
      </c>
      <c r="K35" s="8">
        <f>IF(OUT!P120="", "", OUT!P120)</f>
        <v>72</v>
      </c>
      <c r="L35" s="8" t="str">
        <f>IF(OUT!AE120="", "", OUT!AE120)</f>
        <v/>
      </c>
      <c r="M35" s="8" t="str">
        <f>IF(OUT!AG120="", "", OUT!AG120)</f>
        <v/>
      </c>
      <c r="N35" s="8" t="str">
        <f>IF(OUT!AQ120="", "", OUT!AQ120)</f>
        <v/>
      </c>
      <c r="O35" s="8" t="str">
        <f>IF(OUT!BM120="", "", OUT!BM120)</f>
        <v>T4</v>
      </c>
      <c r="P35" s="9">
        <f>IF(OUT!N120="", "", OUT!N120)</f>
        <v>1.093</v>
      </c>
      <c r="Q35" s="10">
        <f>IF(OUT!O120="", "", OUT!O120)</f>
        <v>78.69</v>
      </c>
      <c r="R35" s="9">
        <f>IF(PPG!H120="", "", PPG!H120)</f>
        <v>0</v>
      </c>
      <c r="S35" s="10">
        <f>IF(PPG!I120="", "", PPG!I120)</f>
        <v>0</v>
      </c>
      <c r="T35" s="9">
        <f>IF(PPG!J120="", "", PPG!J120)</f>
        <v>0</v>
      </c>
      <c r="U35" s="10">
        <f>IF(PPG!K120="", "", PPG!K120)</f>
        <v>0</v>
      </c>
      <c r="V35" s="9">
        <f>IF(PPG!L120="", "", PPG!L120)</f>
        <v>0</v>
      </c>
      <c r="W35" s="10">
        <f>IF(PPG!M120="", "", PPG!M120)</f>
        <v>0</v>
      </c>
      <c r="X35" s="9">
        <f>IF(PPG!N120="", "", PPG!N120)</f>
        <v>0</v>
      </c>
      <c r="Y35" s="10">
        <f>IF(PPG!O120="", "", PPG!O120)</f>
        <v>0</v>
      </c>
      <c r="Z35" s="9">
        <f>IF(PPG!Q120="", "", PPG!Q120)</f>
        <v>1.093</v>
      </c>
      <c r="AA35" s="10">
        <f>IF(PPG!R120="", "", PPG!R120)</f>
        <v>78.69</v>
      </c>
      <c r="AB35" s="9">
        <f>IF(PPG!S120="", "", PPG!S120)</f>
        <v>0</v>
      </c>
      <c r="AC35" s="10">
        <f>IF(PPG!T120="", "", PPG!T120)</f>
        <v>0</v>
      </c>
      <c r="AD35" s="9">
        <f>IF(PPG!U120="", "", PPG!U120)</f>
        <v>0</v>
      </c>
      <c r="AE35" s="10">
        <f>IF(PPG!V120="", "", PPG!V120)</f>
        <v>0</v>
      </c>
      <c r="AF35" s="9">
        <f>IF(PPG!W120="", "", PPG!W120)</f>
        <v>0</v>
      </c>
      <c r="AG35" s="10">
        <f>IF(PPG!X120="", "", PPG!X120)</f>
        <v>0</v>
      </c>
      <c r="AH35" s="9">
        <f>IF(PPG!Y120="", "", PPG!Y120)</f>
        <v>0</v>
      </c>
      <c r="AI35" s="10">
        <f>IF(PPG!Z120="", "", PPG!Z120)</f>
        <v>0</v>
      </c>
      <c r="AJ35" s="33" t="str">
        <f t="shared" si="2"/>
        <v>0.00</v>
      </c>
      <c r="AK35" s="8" t="str">
        <f t="shared" si="3"/>
        <v>0</v>
      </c>
      <c r="AL35" s="8" t="str">
        <f t="shared" si="4"/>
        <v>0</v>
      </c>
    </row>
    <row r="36" spans="1:38">
      <c r="A36" s="8">
        <f>IF(OUT!C65="", "", OUT!C65)</f>
        <v>731</v>
      </c>
      <c r="B36" s="20">
        <f>IF(OUT!A65="", "", OUT!A65)</f>
        <v>56121</v>
      </c>
      <c r="C36" s="8" t="str">
        <f>IF(OUT!D65="", "", OUT!D65)</f>
        <v>O</v>
      </c>
      <c r="D36" s="28"/>
      <c r="E36" s="8" t="str">
        <f>IF(OUT!E65="", "", OUT!E65)</f>
        <v>72 TRAY</v>
      </c>
      <c r="F36" s="25" t="str">
        <f>IF(OUT!AE65="NEW", "✷", "")</f>
        <v/>
      </c>
      <c r="G36" s="11" t="str">
        <f>IF(OUT!B65="", "", OUT!B65)</f>
        <v>CEANOTHUS JULIA PHELPS (Dark Indigo Blue)</v>
      </c>
      <c r="H36" s="21">
        <f t="shared" si="0"/>
        <v>1.093</v>
      </c>
      <c r="I36" s="22">
        <f t="shared" si="1"/>
        <v>78.69</v>
      </c>
      <c r="J36" s="37" t="str">
        <f>IF(OUT!F65="", "", OUT!F65)</f>
        <v/>
      </c>
      <c r="K36" s="8">
        <f>IF(OUT!P65="", "", OUT!P65)</f>
        <v>72</v>
      </c>
      <c r="L36" s="8" t="str">
        <f>IF(OUT!AE65="", "", OUT!AE65)</f>
        <v/>
      </c>
      <c r="M36" s="8" t="str">
        <f>IF(OUT!AG65="", "", OUT!AG65)</f>
        <v/>
      </c>
      <c r="N36" s="8" t="str">
        <f>IF(OUT!AQ65="", "", OUT!AQ65)</f>
        <v/>
      </c>
      <c r="O36" s="8" t="str">
        <f>IF(OUT!BM65="", "", OUT!BM65)</f>
        <v>T4</v>
      </c>
      <c r="P36" s="9">
        <f>IF(OUT!N65="", "", OUT!N65)</f>
        <v>1.093</v>
      </c>
      <c r="Q36" s="10">
        <f>IF(OUT!O65="", "", OUT!O65)</f>
        <v>78.69</v>
      </c>
      <c r="R36" s="9">
        <f>IF(PPG!H65="", "", PPG!H65)</f>
        <v>0</v>
      </c>
      <c r="S36" s="10">
        <f>IF(PPG!I65="", "", PPG!I65)</f>
        <v>0</v>
      </c>
      <c r="T36" s="9">
        <f>IF(PPG!J65="", "", PPG!J65)</f>
        <v>0</v>
      </c>
      <c r="U36" s="10">
        <f>IF(PPG!K65="", "", PPG!K65)</f>
        <v>0</v>
      </c>
      <c r="V36" s="9">
        <f>IF(PPG!L65="", "", PPG!L65)</f>
        <v>0</v>
      </c>
      <c r="W36" s="10">
        <f>IF(PPG!M65="", "", PPG!M65)</f>
        <v>0</v>
      </c>
      <c r="X36" s="9">
        <f>IF(PPG!N65="", "", PPG!N65)</f>
        <v>0</v>
      </c>
      <c r="Y36" s="10">
        <f>IF(PPG!O65="", "", PPG!O65)</f>
        <v>0</v>
      </c>
      <c r="Z36" s="9">
        <f>IF(PPG!Q65="", "", PPG!Q65)</f>
        <v>1.093</v>
      </c>
      <c r="AA36" s="10">
        <f>IF(PPG!R65="", "", PPG!R65)</f>
        <v>78.69</v>
      </c>
      <c r="AB36" s="9">
        <f>IF(PPG!S65="", "", PPG!S65)</f>
        <v>0</v>
      </c>
      <c r="AC36" s="10">
        <f>IF(PPG!T65="", "", PPG!T65)</f>
        <v>0</v>
      </c>
      <c r="AD36" s="9">
        <f>IF(PPG!U65="", "", PPG!U65)</f>
        <v>0</v>
      </c>
      <c r="AE36" s="10">
        <f>IF(PPG!V65="", "", PPG!V65)</f>
        <v>0</v>
      </c>
      <c r="AF36" s="9">
        <f>IF(PPG!W65="", "", PPG!W65)</f>
        <v>0</v>
      </c>
      <c r="AG36" s="10">
        <f>IF(PPG!X65="", "", PPG!X65)</f>
        <v>0</v>
      </c>
      <c r="AH36" s="9">
        <f>IF(PPG!Y65="", "", PPG!Y65)</f>
        <v>0</v>
      </c>
      <c r="AI36" s="10">
        <f>IF(PPG!Z65="", "", PPG!Z65)</f>
        <v>0</v>
      </c>
      <c r="AJ36" s="33" t="str">
        <f t="shared" si="2"/>
        <v>0.00</v>
      </c>
      <c r="AK36" s="8" t="str">
        <f t="shared" si="3"/>
        <v>0</v>
      </c>
      <c r="AL36" s="8" t="str">
        <f t="shared" si="4"/>
        <v>0</v>
      </c>
    </row>
    <row r="37" spans="1:38">
      <c r="A37" s="8">
        <f>IF(OUT!C161="", "", OUT!C161)</f>
        <v>731</v>
      </c>
      <c r="B37" s="20">
        <f>IF(OUT!A161="", "", OUT!A161)</f>
        <v>89667</v>
      </c>
      <c r="C37" s="8" t="str">
        <f>IF(OUT!D161="", "", OUT!D161)</f>
        <v>O</v>
      </c>
      <c r="D37" s="28"/>
      <c r="E37" s="8" t="str">
        <f>IF(OUT!E161="", "", OUT!E161)</f>
        <v>72 TRAY</v>
      </c>
      <c r="F37" s="25" t="str">
        <f>IF(OUT!AE161="NEW", "✷", "")</f>
        <v/>
      </c>
      <c r="G37" s="11" t="str">
        <f>IF(OUT!B161="", "", OUT!B161)</f>
        <v>CEANOTHUS MARITIMUS POPCORN</v>
      </c>
      <c r="H37" s="21">
        <f t="shared" si="0"/>
        <v>1.093</v>
      </c>
      <c r="I37" s="22">
        <f t="shared" si="1"/>
        <v>78.69</v>
      </c>
      <c r="J37" s="37" t="str">
        <f>IF(OUT!F161="", "", OUT!F161)</f>
        <v/>
      </c>
      <c r="K37" s="8">
        <f>IF(OUT!P161="", "", OUT!P161)</f>
        <v>72</v>
      </c>
      <c r="L37" s="8" t="str">
        <f>IF(OUT!AE161="", "", OUT!AE161)</f>
        <v/>
      </c>
      <c r="M37" s="8" t="str">
        <f>IF(OUT!AG161="", "", OUT!AG161)</f>
        <v/>
      </c>
      <c r="N37" s="8" t="str">
        <f>IF(OUT!AQ161="", "", OUT!AQ161)</f>
        <v/>
      </c>
      <c r="O37" s="8" t="str">
        <f>IF(OUT!BM161="", "", OUT!BM161)</f>
        <v>T4</v>
      </c>
      <c r="P37" s="9">
        <f>IF(OUT!N161="", "", OUT!N161)</f>
        <v>1.093</v>
      </c>
      <c r="Q37" s="10">
        <f>IF(OUT!O161="", "", OUT!O161)</f>
        <v>78.69</v>
      </c>
      <c r="R37" s="9">
        <f>IF(PPG!H161="", "", PPG!H161)</f>
        <v>0</v>
      </c>
      <c r="S37" s="10">
        <f>IF(PPG!I161="", "", PPG!I161)</f>
        <v>0</v>
      </c>
      <c r="T37" s="9">
        <f>IF(PPG!J161="", "", PPG!J161)</f>
        <v>0</v>
      </c>
      <c r="U37" s="10">
        <f>IF(PPG!K161="", "", PPG!K161)</f>
        <v>0</v>
      </c>
      <c r="V37" s="9">
        <f>IF(PPG!L161="", "", PPG!L161)</f>
        <v>0</v>
      </c>
      <c r="W37" s="10">
        <f>IF(PPG!M161="", "", PPG!M161)</f>
        <v>0</v>
      </c>
      <c r="X37" s="9">
        <f>IF(PPG!N161="", "", PPG!N161)</f>
        <v>0</v>
      </c>
      <c r="Y37" s="10">
        <f>IF(PPG!O161="", "", PPG!O161)</f>
        <v>0</v>
      </c>
      <c r="Z37" s="9">
        <f>IF(PPG!Q161="", "", PPG!Q161)</f>
        <v>1.093</v>
      </c>
      <c r="AA37" s="10">
        <f>IF(PPG!R161="", "", PPG!R161)</f>
        <v>78.69</v>
      </c>
      <c r="AB37" s="9">
        <f>IF(PPG!S161="", "", PPG!S161)</f>
        <v>0</v>
      </c>
      <c r="AC37" s="10">
        <f>IF(PPG!T161="", "", PPG!T161)</f>
        <v>0</v>
      </c>
      <c r="AD37" s="9">
        <f>IF(PPG!U161="", "", PPG!U161)</f>
        <v>0</v>
      </c>
      <c r="AE37" s="10">
        <f>IF(PPG!V161="", "", PPG!V161)</f>
        <v>0</v>
      </c>
      <c r="AF37" s="9">
        <f>IF(PPG!W161="", "", PPG!W161)</f>
        <v>0</v>
      </c>
      <c r="AG37" s="10">
        <f>IF(PPG!X161="", "", PPG!X161)</f>
        <v>0</v>
      </c>
      <c r="AH37" s="9">
        <f>IF(PPG!Y161="", "", PPG!Y161)</f>
        <v>0</v>
      </c>
      <c r="AI37" s="10">
        <f>IF(PPG!Z161="", "", PPG!Z161)</f>
        <v>0</v>
      </c>
      <c r="AJ37" s="33" t="str">
        <f t="shared" si="2"/>
        <v>0.00</v>
      </c>
      <c r="AK37" s="8" t="str">
        <f t="shared" si="3"/>
        <v>0</v>
      </c>
      <c r="AL37" s="8" t="str">
        <f t="shared" si="4"/>
        <v>0</v>
      </c>
    </row>
    <row r="38" spans="1:38">
      <c r="A38" s="8">
        <f>IF(OUT!C109="", "", OUT!C109)</f>
        <v>731</v>
      </c>
      <c r="B38" s="20">
        <f>IF(OUT!A109="", "", OUT!A109)</f>
        <v>74372</v>
      </c>
      <c r="C38" s="8" t="str">
        <f>IF(OUT!D109="", "", OUT!D109)</f>
        <v>O</v>
      </c>
      <c r="D38" s="28"/>
      <c r="E38" s="8" t="str">
        <f>IF(OUT!E109="", "", OUT!E109)</f>
        <v>72 TRAY</v>
      </c>
      <c r="F38" s="25" t="str">
        <f>IF(OUT!AE109="NEW", "✷", "")</f>
        <v/>
      </c>
      <c r="G38" s="11" t="str">
        <f>IF(OUT!B109="", "", OUT!B109)</f>
        <v>CEANOTHUS RAY HARTMAN (Medium Blue)</v>
      </c>
      <c r="H38" s="21">
        <f t="shared" si="0"/>
        <v>1.093</v>
      </c>
      <c r="I38" s="22">
        <f t="shared" si="1"/>
        <v>78.69</v>
      </c>
      <c r="J38" s="37" t="str">
        <f>IF(OUT!F109="", "", OUT!F109)</f>
        <v/>
      </c>
      <c r="K38" s="8">
        <f>IF(OUT!P109="", "", OUT!P109)</f>
        <v>72</v>
      </c>
      <c r="L38" s="8" t="str">
        <f>IF(OUT!AE109="", "", OUT!AE109)</f>
        <v/>
      </c>
      <c r="M38" s="8" t="str">
        <f>IF(OUT!AG109="", "", OUT!AG109)</f>
        <v/>
      </c>
      <c r="N38" s="8" t="str">
        <f>IF(OUT!AQ109="", "", OUT!AQ109)</f>
        <v/>
      </c>
      <c r="O38" s="8" t="str">
        <f>IF(OUT!BM109="", "", OUT!BM109)</f>
        <v>T4</v>
      </c>
      <c r="P38" s="9">
        <f>IF(OUT!N109="", "", OUT!N109)</f>
        <v>1.093</v>
      </c>
      <c r="Q38" s="10">
        <f>IF(OUT!O109="", "", OUT!O109)</f>
        <v>78.69</v>
      </c>
      <c r="R38" s="9">
        <f>IF(PPG!H109="", "", PPG!H109)</f>
        <v>0</v>
      </c>
      <c r="S38" s="10">
        <f>IF(PPG!I109="", "", PPG!I109)</f>
        <v>0</v>
      </c>
      <c r="T38" s="9">
        <f>IF(PPG!J109="", "", PPG!J109)</f>
        <v>0</v>
      </c>
      <c r="U38" s="10">
        <f>IF(PPG!K109="", "", PPG!K109)</f>
        <v>0</v>
      </c>
      <c r="V38" s="9">
        <f>IF(PPG!L109="", "", PPG!L109)</f>
        <v>0</v>
      </c>
      <c r="W38" s="10">
        <f>IF(PPG!M109="", "", PPG!M109)</f>
        <v>0</v>
      </c>
      <c r="X38" s="9">
        <f>IF(PPG!N109="", "", PPG!N109)</f>
        <v>0</v>
      </c>
      <c r="Y38" s="10">
        <f>IF(PPG!O109="", "", PPG!O109)</f>
        <v>0</v>
      </c>
      <c r="Z38" s="9">
        <f>IF(PPG!Q109="", "", PPG!Q109)</f>
        <v>1.093</v>
      </c>
      <c r="AA38" s="10">
        <f>IF(PPG!R109="", "", PPG!R109)</f>
        <v>78.69</v>
      </c>
      <c r="AB38" s="9">
        <f>IF(PPG!S109="", "", PPG!S109)</f>
        <v>0</v>
      </c>
      <c r="AC38" s="10">
        <f>IF(PPG!T109="", "", PPG!T109)</f>
        <v>0</v>
      </c>
      <c r="AD38" s="9">
        <f>IF(PPG!U109="", "", PPG!U109)</f>
        <v>0</v>
      </c>
      <c r="AE38" s="10">
        <f>IF(PPG!V109="", "", PPG!V109)</f>
        <v>0</v>
      </c>
      <c r="AF38" s="9">
        <f>IF(PPG!W109="", "", PPG!W109)</f>
        <v>0</v>
      </c>
      <c r="AG38" s="10">
        <f>IF(PPG!X109="", "", PPG!X109)</f>
        <v>0</v>
      </c>
      <c r="AH38" s="9">
        <f>IF(PPG!Y109="", "", PPG!Y109)</f>
        <v>0</v>
      </c>
      <c r="AI38" s="10">
        <f>IF(PPG!Z109="", "", PPG!Z109)</f>
        <v>0</v>
      </c>
      <c r="AJ38" s="33" t="str">
        <f t="shared" si="2"/>
        <v>0.00</v>
      </c>
      <c r="AK38" s="8" t="str">
        <f t="shared" si="3"/>
        <v>0</v>
      </c>
      <c r="AL38" s="8" t="str">
        <f t="shared" si="4"/>
        <v>0</v>
      </c>
    </row>
    <row r="39" spans="1:38">
      <c r="A39" s="8">
        <f>IF(OUT!C52="", "", OUT!C52)</f>
        <v>731</v>
      </c>
      <c r="B39" s="20">
        <f>IF(OUT!A52="", "", OUT!A52)</f>
        <v>54271</v>
      </c>
      <c r="C39" s="8" t="str">
        <f>IF(OUT!D52="", "", OUT!D52)</f>
        <v>O</v>
      </c>
      <c r="D39" s="28"/>
      <c r="E39" s="8" t="str">
        <f>IF(OUT!E52="", "", OUT!E52)</f>
        <v>72 TRAY</v>
      </c>
      <c r="F39" s="25" t="str">
        <f>IF(OUT!AE52="NEW", "✷", "")</f>
        <v/>
      </c>
      <c r="G39" s="11" t="str">
        <f>IF(OUT!B52="", "", OUT!B52)</f>
        <v>CEANOTHUS YANKEE POINT</v>
      </c>
      <c r="H39" s="21">
        <f t="shared" ref="H39:H70" si="5">IF(AND($K$3=1,$K$4="N"),P39,IF(AND($K$3=2,$K$4="N"),R39,IF(AND($K$3=3,$K$4="N"),T39,IF(AND($K$3=4,$K$4="N"),V39,IF(AND($K$3=5,$K$4="N"),X39,IF(AND($K$3=1,$K$4="Y"),Z39,IF(AND($K$3=2,$K$4="Y"),AB39,IF(AND($K$3=3,$K$4="Y"),AD39,IF(AND($K$3=4,$K$4="Y"),AF39,IF(AND($K$3=5,$K$4="Y"),AH39,"FALSE"))))))))))</f>
        <v>1.093</v>
      </c>
      <c r="I39" s="22">
        <f t="shared" ref="I39:I70" si="6">IF(AND($K$3=1,$K$4="N"),Q39,IF(AND($K$3=2,$K$4="N"),S39,IF(AND($K$3=3,$K$4="N"),U39,IF(AND($K$3=4,$K$4="N"),W39,IF(AND($K$3=5,$K$4="N"),Y39,IF(AND($K$3=1,$K$4="Y"),AA39,IF(AND($K$3=2,$K$4="Y"),AC39,IF(AND($K$3=3,$K$4="Y"),AE39,IF(AND($K$3=4,$K$4="Y"),AG39,IF(AND($K$3=5,$K$4="Y"),AI39,"FALSE"))))))))))</f>
        <v>78.69</v>
      </c>
      <c r="J39" s="37" t="str">
        <f>IF(OUT!F52="", "", OUT!F52)</f>
        <v/>
      </c>
      <c r="K39" s="8">
        <f>IF(OUT!P52="", "", OUT!P52)</f>
        <v>72</v>
      </c>
      <c r="L39" s="8" t="str">
        <f>IF(OUT!AE52="", "", OUT!AE52)</f>
        <v/>
      </c>
      <c r="M39" s="8" t="str">
        <f>IF(OUT!AG52="", "", OUT!AG52)</f>
        <v/>
      </c>
      <c r="N39" s="8" t="str">
        <f>IF(OUT!AQ52="", "", OUT!AQ52)</f>
        <v/>
      </c>
      <c r="O39" s="8" t="str">
        <f>IF(OUT!BM52="", "", OUT!BM52)</f>
        <v>T4</v>
      </c>
      <c r="P39" s="9">
        <f>IF(OUT!N52="", "", OUT!N52)</f>
        <v>1.093</v>
      </c>
      <c r="Q39" s="10">
        <f>IF(OUT!O52="", "", OUT!O52)</f>
        <v>78.69</v>
      </c>
      <c r="R39" s="9">
        <f>IF(PPG!H52="", "", PPG!H52)</f>
        <v>0</v>
      </c>
      <c r="S39" s="10">
        <f>IF(PPG!I52="", "", PPG!I52)</f>
        <v>0</v>
      </c>
      <c r="T39" s="9">
        <f>IF(PPG!J52="", "", PPG!J52)</f>
        <v>0</v>
      </c>
      <c r="U39" s="10">
        <f>IF(PPG!K52="", "", PPG!K52)</f>
        <v>0</v>
      </c>
      <c r="V39" s="9">
        <f>IF(PPG!L52="", "", PPG!L52)</f>
        <v>0</v>
      </c>
      <c r="W39" s="10">
        <f>IF(PPG!M52="", "", PPG!M52)</f>
        <v>0</v>
      </c>
      <c r="X39" s="9">
        <f>IF(PPG!N52="", "", PPG!N52)</f>
        <v>0</v>
      </c>
      <c r="Y39" s="10">
        <f>IF(PPG!O52="", "", PPG!O52)</f>
        <v>0</v>
      </c>
      <c r="Z39" s="9">
        <f>IF(PPG!Q52="", "", PPG!Q52)</f>
        <v>1.093</v>
      </c>
      <c r="AA39" s="10">
        <f>IF(PPG!R52="", "", PPG!R52)</f>
        <v>78.69</v>
      </c>
      <c r="AB39" s="9">
        <f>IF(PPG!S52="", "", PPG!S52)</f>
        <v>0</v>
      </c>
      <c r="AC39" s="10">
        <f>IF(PPG!T52="", "", PPG!T52)</f>
        <v>0</v>
      </c>
      <c r="AD39" s="9">
        <f>IF(PPG!U52="", "", PPG!U52)</f>
        <v>0</v>
      </c>
      <c r="AE39" s="10">
        <f>IF(PPG!V52="", "", PPG!V52)</f>
        <v>0</v>
      </c>
      <c r="AF39" s="9">
        <f>IF(PPG!W52="", "", PPG!W52)</f>
        <v>0</v>
      </c>
      <c r="AG39" s="10">
        <f>IF(PPG!X52="", "", PPG!X52)</f>
        <v>0</v>
      </c>
      <c r="AH39" s="9">
        <f>IF(PPG!Y52="", "", PPG!Y52)</f>
        <v>0</v>
      </c>
      <c r="AI39" s="10">
        <f>IF(PPG!Z52="", "", PPG!Z52)</f>
        <v>0</v>
      </c>
      <c r="AJ39" s="33" t="str">
        <f t="shared" ref="AJ39:AJ70" si="7">IF(D39&lt;&gt;"",D39*I39, "0.00")</f>
        <v>0.00</v>
      </c>
      <c r="AK39" s="8" t="str">
        <f t="shared" ref="AK39:AK70" si="8">IF(D39&lt;&gt;"",D39, "0")</f>
        <v>0</v>
      </c>
      <c r="AL39" s="8" t="str">
        <f t="shared" ref="AL39:AL70" si="9">IF(D39&lt;&gt;"",D39*K39, "0")</f>
        <v>0</v>
      </c>
    </row>
    <row r="40" spans="1:38">
      <c r="A40" s="8">
        <f>IF(OUT!C70="", "", OUT!C70)</f>
        <v>731</v>
      </c>
      <c r="B40" s="20">
        <f>IF(OUT!A70="", "", OUT!A70)</f>
        <v>58143</v>
      </c>
      <c r="C40" s="8" t="str">
        <f>IF(OUT!D70="", "", OUT!D70)</f>
        <v>O</v>
      </c>
      <c r="D40" s="28"/>
      <c r="E40" s="8" t="str">
        <f>IF(OUT!E70="", "", OUT!E70)</f>
        <v>72 TRAY</v>
      </c>
      <c r="F40" s="25" t="str">
        <f>IF(OUT!AE70="NEW", "✷", "")</f>
        <v/>
      </c>
      <c r="G40" s="11" t="str">
        <f>IF(OUT!B70="", "", OUT!B70)</f>
        <v>CISTUS LANDANIFER (White w/Dark Crimson Spot)</v>
      </c>
      <c r="H40" s="21">
        <f t="shared" si="5"/>
        <v>0.9</v>
      </c>
      <c r="I40" s="22">
        <f t="shared" si="6"/>
        <v>64.8</v>
      </c>
      <c r="J40" s="37" t="str">
        <f>IF(OUT!F70="", "", OUT!F70)</f>
        <v/>
      </c>
      <c r="K40" s="8">
        <f>IF(OUT!P70="", "", OUT!P70)</f>
        <v>72</v>
      </c>
      <c r="L40" s="8" t="str">
        <f>IF(OUT!AE70="", "", OUT!AE70)</f>
        <v/>
      </c>
      <c r="M40" s="8" t="str">
        <f>IF(OUT!AG70="", "", OUT!AG70)</f>
        <v/>
      </c>
      <c r="N40" s="8" t="str">
        <f>IF(OUT!AQ70="", "", OUT!AQ70)</f>
        <v/>
      </c>
      <c r="O40" s="8" t="str">
        <f>IF(OUT!BM70="", "", OUT!BM70)</f>
        <v>T4</v>
      </c>
      <c r="P40" s="9">
        <f>IF(OUT!N70="", "", OUT!N70)</f>
        <v>0.9</v>
      </c>
      <c r="Q40" s="10">
        <f>IF(OUT!O70="", "", OUT!O70)</f>
        <v>64.8</v>
      </c>
      <c r="R40" s="9">
        <f>IF(PPG!H70="", "", PPG!H70)</f>
        <v>0</v>
      </c>
      <c r="S40" s="10">
        <f>IF(PPG!I70="", "", PPG!I70)</f>
        <v>0</v>
      </c>
      <c r="T40" s="9">
        <f>IF(PPG!J70="", "", PPG!J70)</f>
        <v>0</v>
      </c>
      <c r="U40" s="10">
        <f>IF(PPG!K70="", "", PPG!K70)</f>
        <v>0</v>
      </c>
      <c r="V40" s="9">
        <f>IF(PPG!L70="", "", PPG!L70)</f>
        <v>0</v>
      </c>
      <c r="W40" s="10">
        <f>IF(PPG!M70="", "", PPG!M70)</f>
        <v>0</v>
      </c>
      <c r="X40" s="9">
        <f>IF(PPG!N70="", "", PPG!N70)</f>
        <v>0</v>
      </c>
      <c r="Y40" s="10">
        <f>IF(PPG!O70="", "", PPG!O70)</f>
        <v>0</v>
      </c>
      <c r="Z40" s="9">
        <f>IF(PPG!Q70="", "", PPG!Q70)</f>
        <v>0.9</v>
      </c>
      <c r="AA40" s="10">
        <f>IF(PPG!R70="", "", PPG!R70)</f>
        <v>64.8</v>
      </c>
      <c r="AB40" s="9">
        <f>IF(PPG!S70="", "", PPG!S70)</f>
        <v>0</v>
      </c>
      <c r="AC40" s="10">
        <f>IF(PPG!T70="", "", PPG!T70)</f>
        <v>0</v>
      </c>
      <c r="AD40" s="9">
        <f>IF(PPG!U70="", "", PPG!U70)</f>
        <v>0</v>
      </c>
      <c r="AE40" s="10">
        <f>IF(PPG!V70="", "", PPG!V70)</f>
        <v>0</v>
      </c>
      <c r="AF40" s="9">
        <f>IF(PPG!W70="", "", PPG!W70)</f>
        <v>0</v>
      </c>
      <c r="AG40" s="10">
        <f>IF(PPG!X70="", "", PPG!X70)</f>
        <v>0</v>
      </c>
      <c r="AH40" s="9">
        <f>IF(PPG!Y70="", "", PPG!Y70)</f>
        <v>0</v>
      </c>
      <c r="AI40" s="10">
        <f>IF(PPG!Z70="", "", PPG!Z70)</f>
        <v>0</v>
      </c>
      <c r="AJ40" s="33" t="str">
        <f t="shared" si="7"/>
        <v>0.00</v>
      </c>
      <c r="AK40" s="8" t="str">
        <f t="shared" si="8"/>
        <v>0</v>
      </c>
      <c r="AL40" s="8" t="str">
        <f t="shared" si="9"/>
        <v>0</v>
      </c>
    </row>
    <row r="41" spans="1:38">
      <c r="A41" s="8">
        <f>IF(OUT!C96="", "", OUT!C96)</f>
        <v>731</v>
      </c>
      <c r="B41" s="20">
        <f>IF(OUT!A96="", "", OUT!A96)</f>
        <v>71322</v>
      </c>
      <c r="C41" s="8" t="str">
        <f>IF(OUT!D96="", "", OUT!D96)</f>
        <v>O</v>
      </c>
      <c r="D41" s="28"/>
      <c r="E41" s="8" t="str">
        <f>IF(OUT!E96="", "", OUT!E96)</f>
        <v>72 TRAY</v>
      </c>
      <c r="F41" s="25" t="str">
        <f>IF(OUT!AE96="NEW", "✷", "")</f>
        <v/>
      </c>
      <c r="G41" s="11" t="str">
        <f>IF(OUT!B96="", "", OUT!B96)</f>
        <v>CISTUS PULVERULENTUS SUNSET (Compact Dark Pink)</v>
      </c>
      <c r="H41" s="21">
        <f t="shared" si="5"/>
        <v>0.92200000000000004</v>
      </c>
      <c r="I41" s="22">
        <f t="shared" si="6"/>
        <v>66.38</v>
      </c>
      <c r="J41" s="37" t="str">
        <f>IF(OUT!F96="", "", OUT!F96)</f>
        <v/>
      </c>
      <c r="K41" s="8">
        <f>IF(OUT!P96="", "", OUT!P96)</f>
        <v>72</v>
      </c>
      <c r="L41" s="8" t="str">
        <f>IF(OUT!AE96="", "", OUT!AE96)</f>
        <v/>
      </c>
      <c r="M41" s="8" t="str">
        <f>IF(OUT!AG96="", "", OUT!AG96)</f>
        <v/>
      </c>
      <c r="N41" s="8" t="str">
        <f>IF(OUT!AQ96="", "", OUT!AQ96)</f>
        <v/>
      </c>
      <c r="O41" s="8" t="str">
        <f>IF(OUT!BM96="", "", OUT!BM96)</f>
        <v>T4</v>
      </c>
      <c r="P41" s="9">
        <f>IF(OUT!N96="", "", OUT!N96)</f>
        <v>0.92200000000000004</v>
      </c>
      <c r="Q41" s="10">
        <f>IF(OUT!O96="", "", OUT!O96)</f>
        <v>66.38</v>
      </c>
      <c r="R41" s="9">
        <f>IF(PPG!H96="", "", PPG!H96)</f>
        <v>0</v>
      </c>
      <c r="S41" s="10">
        <f>IF(PPG!I96="", "", PPG!I96)</f>
        <v>0</v>
      </c>
      <c r="T41" s="9">
        <f>IF(PPG!J96="", "", PPG!J96)</f>
        <v>0</v>
      </c>
      <c r="U41" s="10">
        <f>IF(PPG!K96="", "", PPG!K96)</f>
        <v>0</v>
      </c>
      <c r="V41" s="9">
        <f>IF(PPG!L96="", "", PPG!L96)</f>
        <v>0</v>
      </c>
      <c r="W41" s="10">
        <f>IF(PPG!M96="", "", PPG!M96)</f>
        <v>0</v>
      </c>
      <c r="X41" s="9">
        <f>IF(PPG!N96="", "", PPG!N96)</f>
        <v>0</v>
      </c>
      <c r="Y41" s="10">
        <f>IF(PPG!O96="", "", PPG!O96)</f>
        <v>0</v>
      </c>
      <c r="Z41" s="9">
        <f>IF(PPG!Q96="", "", PPG!Q96)</f>
        <v>0.92200000000000004</v>
      </c>
      <c r="AA41" s="10">
        <f>IF(PPG!R96="", "", PPG!R96)</f>
        <v>66.38</v>
      </c>
      <c r="AB41" s="9">
        <f>IF(PPG!S96="", "", PPG!S96)</f>
        <v>0</v>
      </c>
      <c r="AC41" s="10">
        <f>IF(PPG!T96="", "", PPG!T96)</f>
        <v>0</v>
      </c>
      <c r="AD41" s="9">
        <f>IF(PPG!U96="", "", PPG!U96)</f>
        <v>0</v>
      </c>
      <c r="AE41" s="10">
        <f>IF(PPG!V96="", "", PPG!V96)</f>
        <v>0</v>
      </c>
      <c r="AF41" s="9">
        <f>IF(PPG!W96="", "", PPG!W96)</f>
        <v>0</v>
      </c>
      <c r="AG41" s="10">
        <f>IF(PPG!X96="", "", PPG!X96)</f>
        <v>0</v>
      </c>
      <c r="AH41" s="9">
        <f>IF(PPG!Y96="", "", PPG!Y96)</f>
        <v>0</v>
      </c>
      <c r="AI41" s="10">
        <f>IF(PPG!Z96="", "", PPG!Z96)</f>
        <v>0</v>
      </c>
      <c r="AJ41" s="33" t="str">
        <f t="shared" si="7"/>
        <v>0.00</v>
      </c>
      <c r="AK41" s="8" t="str">
        <f t="shared" si="8"/>
        <v>0</v>
      </c>
      <c r="AL41" s="8" t="str">
        <f t="shared" si="9"/>
        <v>0</v>
      </c>
    </row>
    <row r="42" spans="1:38">
      <c r="A42" s="8">
        <f>IF(OUT!C71="", "", OUT!C71)</f>
        <v>731</v>
      </c>
      <c r="B42" s="20">
        <f>IF(OUT!A71="", "", OUT!A71)</f>
        <v>58145</v>
      </c>
      <c r="C42" s="8" t="str">
        <f>IF(OUT!D71="", "", OUT!D71)</f>
        <v>O</v>
      </c>
      <c r="D42" s="28"/>
      <c r="E42" s="8" t="str">
        <f>IF(OUT!E71="", "", OUT!E71)</f>
        <v>72 TRAY</v>
      </c>
      <c r="F42" s="25" t="str">
        <f>IF(OUT!AE71="NEW", "✷", "")</f>
        <v/>
      </c>
      <c r="G42" s="11" t="str">
        <f>IF(OUT!B71="", "", OUT!B71)</f>
        <v>CISTUS SALVIFOLIUS (Snow White)</v>
      </c>
      <c r="H42" s="21">
        <f t="shared" si="5"/>
        <v>0.9</v>
      </c>
      <c r="I42" s="22">
        <f t="shared" si="6"/>
        <v>64.8</v>
      </c>
      <c r="J42" s="37" t="str">
        <f>IF(OUT!F71="", "", OUT!F71)</f>
        <v/>
      </c>
      <c r="K42" s="8">
        <f>IF(OUT!P71="", "", OUT!P71)</f>
        <v>72</v>
      </c>
      <c r="L42" s="8" t="str">
        <f>IF(OUT!AE71="", "", OUT!AE71)</f>
        <v/>
      </c>
      <c r="M42" s="8" t="str">
        <f>IF(OUT!AG71="", "", OUT!AG71)</f>
        <v/>
      </c>
      <c r="N42" s="8" t="str">
        <f>IF(OUT!AQ71="", "", OUT!AQ71)</f>
        <v/>
      </c>
      <c r="O42" s="8" t="str">
        <f>IF(OUT!BM71="", "", OUT!BM71)</f>
        <v>T4</v>
      </c>
      <c r="P42" s="9">
        <f>IF(OUT!N71="", "", OUT!N71)</f>
        <v>0.9</v>
      </c>
      <c r="Q42" s="10">
        <f>IF(OUT!O71="", "", OUT!O71)</f>
        <v>64.8</v>
      </c>
      <c r="R42" s="9">
        <f>IF(PPG!H71="", "", PPG!H71)</f>
        <v>0</v>
      </c>
      <c r="S42" s="10">
        <f>IF(PPG!I71="", "", PPG!I71)</f>
        <v>0</v>
      </c>
      <c r="T42" s="9">
        <f>IF(PPG!J71="", "", PPG!J71)</f>
        <v>0</v>
      </c>
      <c r="U42" s="10">
        <f>IF(PPG!K71="", "", PPG!K71)</f>
        <v>0</v>
      </c>
      <c r="V42" s="9">
        <f>IF(PPG!L71="", "", PPG!L71)</f>
        <v>0</v>
      </c>
      <c r="W42" s="10">
        <f>IF(PPG!M71="", "", PPG!M71)</f>
        <v>0</v>
      </c>
      <c r="X42" s="9">
        <f>IF(PPG!N71="", "", PPG!N71)</f>
        <v>0</v>
      </c>
      <c r="Y42" s="10">
        <f>IF(PPG!O71="", "", PPG!O71)</f>
        <v>0</v>
      </c>
      <c r="Z42" s="9">
        <f>IF(PPG!Q71="", "", PPG!Q71)</f>
        <v>0.9</v>
      </c>
      <c r="AA42" s="10">
        <f>IF(PPG!R71="", "", PPG!R71)</f>
        <v>64.8</v>
      </c>
      <c r="AB42" s="9">
        <f>IF(PPG!S71="", "", PPG!S71)</f>
        <v>0</v>
      </c>
      <c r="AC42" s="10">
        <f>IF(PPG!T71="", "", PPG!T71)</f>
        <v>0</v>
      </c>
      <c r="AD42" s="9">
        <f>IF(PPG!U71="", "", PPG!U71)</f>
        <v>0</v>
      </c>
      <c r="AE42" s="10">
        <f>IF(PPG!V71="", "", PPG!V71)</f>
        <v>0</v>
      </c>
      <c r="AF42" s="9">
        <f>IF(PPG!W71="", "", PPG!W71)</f>
        <v>0</v>
      </c>
      <c r="AG42" s="10">
        <f>IF(PPG!X71="", "", PPG!X71)</f>
        <v>0</v>
      </c>
      <c r="AH42" s="9">
        <f>IF(PPG!Y71="", "", PPG!Y71)</f>
        <v>0</v>
      </c>
      <c r="AI42" s="10">
        <f>IF(PPG!Z71="", "", PPG!Z71)</f>
        <v>0</v>
      </c>
      <c r="AJ42" s="33" t="str">
        <f t="shared" si="7"/>
        <v>0.00</v>
      </c>
      <c r="AK42" s="8" t="str">
        <f t="shared" si="8"/>
        <v>0</v>
      </c>
      <c r="AL42" s="8" t="str">
        <f t="shared" si="9"/>
        <v>0</v>
      </c>
    </row>
    <row r="43" spans="1:38">
      <c r="A43" s="8">
        <f>IF(OUT!C110="", "", OUT!C110)</f>
        <v>731</v>
      </c>
      <c r="B43" s="20">
        <f>IF(OUT!A110="", "", OUT!A110)</f>
        <v>74375</v>
      </c>
      <c r="C43" s="8" t="str">
        <f>IF(OUT!D110="", "", OUT!D110)</f>
        <v>O</v>
      </c>
      <c r="D43" s="28"/>
      <c r="E43" s="8" t="str">
        <f>IF(OUT!E110="", "", OUT!E110)</f>
        <v>72 TRAY</v>
      </c>
      <c r="F43" s="25" t="str">
        <f>IF(OUT!AE110="NEW", "✷", "")</f>
        <v/>
      </c>
      <c r="G43" s="11" t="str">
        <f>IF(OUT!B110="", "", OUT!B110)</f>
        <v>COLEONEMA SUNSET GOLD</v>
      </c>
      <c r="H43" s="21">
        <f t="shared" si="5"/>
        <v>1.6619999999999999</v>
      </c>
      <c r="I43" s="22">
        <f t="shared" si="6"/>
        <v>119.66</v>
      </c>
      <c r="J43" s="37" t="str">
        <f>IF(OUT!F110="", "", OUT!F110)</f>
        <v/>
      </c>
      <c r="K43" s="8">
        <f>IF(OUT!P110="", "", OUT!P110)</f>
        <v>72</v>
      </c>
      <c r="L43" s="8" t="str">
        <f>IF(OUT!AE110="", "", OUT!AE110)</f>
        <v/>
      </c>
      <c r="M43" s="8" t="str">
        <f>IF(OUT!AG110="", "", OUT!AG110)</f>
        <v/>
      </c>
      <c r="N43" s="8" t="str">
        <f>IF(OUT!AQ110="", "", OUT!AQ110)</f>
        <v/>
      </c>
      <c r="O43" s="8" t="str">
        <f>IF(OUT!BM110="", "", OUT!BM110)</f>
        <v>T4</v>
      </c>
      <c r="P43" s="9">
        <f>IF(OUT!N110="", "", OUT!N110)</f>
        <v>1.6619999999999999</v>
      </c>
      <c r="Q43" s="10">
        <f>IF(OUT!O110="", "", OUT!O110)</f>
        <v>119.66</v>
      </c>
      <c r="R43" s="9">
        <f>IF(PPG!H110="", "", PPG!H110)</f>
        <v>0</v>
      </c>
      <c r="S43" s="10">
        <f>IF(PPG!I110="", "", PPG!I110)</f>
        <v>0</v>
      </c>
      <c r="T43" s="9">
        <f>IF(PPG!J110="", "", PPG!J110)</f>
        <v>0</v>
      </c>
      <c r="U43" s="10">
        <f>IF(PPG!K110="", "", PPG!K110)</f>
        <v>0</v>
      </c>
      <c r="V43" s="9">
        <f>IF(PPG!L110="", "", PPG!L110)</f>
        <v>0</v>
      </c>
      <c r="W43" s="10">
        <f>IF(PPG!M110="", "", PPG!M110)</f>
        <v>0</v>
      </c>
      <c r="X43" s="9">
        <f>IF(PPG!N110="", "", PPG!N110)</f>
        <v>0</v>
      </c>
      <c r="Y43" s="10">
        <f>IF(PPG!O110="", "", PPG!O110)</f>
        <v>0</v>
      </c>
      <c r="Z43" s="9">
        <f>IF(PPG!Q110="", "", PPG!Q110)</f>
        <v>1.6619999999999999</v>
      </c>
      <c r="AA43" s="10">
        <f>IF(PPG!R110="", "", PPG!R110)</f>
        <v>119.66</v>
      </c>
      <c r="AB43" s="9">
        <f>IF(PPG!S110="", "", PPG!S110)</f>
        <v>0</v>
      </c>
      <c r="AC43" s="10">
        <f>IF(PPG!T110="", "", PPG!T110)</f>
        <v>0</v>
      </c>
      <c r="AD43" s="9">
        <f>IF(PPG!U110="", "", PPG!U110)</f>
        <v>0</v>
      </c>
      <c r="AE43" s="10">
        <f>IF(PPG!V110="", "", PPG!V110)</f>
        <v>0</v>
      </c>
      <c r="AF43" s="9">
        <f>IF(PPG!W110="", "", PPG!W110)</f>
        <v>0</v>
      </c>
      <c r="AG43" s="10">
        <f>IF(PPG!X110="", "", PPG!X110)</f>
        <v>0</v>
      </c>
      <c r="AH43" s="9">
        <f>IF(PPG!Y110="", "", PPG!Y110)</f>
        <v>0</v>
      </c>
      <c r="AI43" s="10">
        <f>IF(PPG!Z110="", "", PPG!Z110)</f>
        <v>0</v>
      </c>
      <c r="AJ43" s="33" t="str">
        <f t="shared" si="7"/>
        <v>0.00</v>
      </c>
      <c r="AK43" s="8" t="str">
        <f t="shared" si="8"/>
        <v>0</v>
      </c>
      <c r="AL43" s="8" t="str">
        <f t="shared" si="9"/>
        <v>0</v>
      </c>
    </row>
    <row r="44" spans="1:38">
      <c r="A44" s="8">
        <f>IF(OUT!C53="", "", OUT!C53)</f>
        <v>731</v>
      </c>
      <c r="B44" s="20">
        <f>IF(OUT!A53="", "", OUT!A53)</f>
        <v>54275</v>
      </c>
      <c r="C44" s="8" t="str">
        <f>IF(OUT!D53="", "", OUT!D53)</f>
        <v>O</v>
      </c>
      <c r="D44" s="28"/>
      <c r="E44" s="8" t="str">
        <f>IF(OUT!E53="", "", OUT!E53)</f>
        <v>72 TRAY</v>
      </c>
      <c r="F44" s="25" t="str">
        <f>IF(OUT!AE53="NEW", "✷", "")</f>
        <v/>
      </c>
      <c r="G44" s="11" t="str">
        <f>IF(OUT!B53="", "", OUT!B53)</f>
        <v>CONVOLVULUS CNEORUM (White/Silver Edge)</v>
      </c>
      <c r="H44" s="21">
        <f t="shared" si="5"/>
        <v>1.04</v>
      </c>
      <c r="I44" s="22">
        <f t="shared" si="6"/>
        <v>74.88</v>
      </c>
      <c r="J44" s="37" t="str">
        <f>IF(OUT!F53="", "", OUT!F53)</f>
        <v/>
      </c>
      <c r="K44" s="8">
        <f>IF(OUT!P53="", "", OUT!P53)</f>
        <v>72</v>
      </c>
      <c r="L44" s="8" t="str">
        <f>IF(OUT!AE53="", "", OUT!AE53)</f>
        <v/>
      </c>
      <c r="M44" s="8" t="str">
        <f>IF(OUT!AG53="", "", OUT!AG53)</f>
        <v/>
      </c>
      <c r="N44" s="8" t="str">
        <f>IF(OUT!AQ53="", "", OUT!AQ53)</f>
        <v/>
      </c>
      <c r="O44" s="8" t="str">
        <f>IF(OUT!BM53="", "", OUT!BM53)</f>
        <v>T4</v>
      </c>
      <c r="P44" s="9">
        <f>IF(OUT!N53="", "", OUT!N53)</f>
        <v>1.04</v>
      </c>
      <c r="Q44" s="10">
        <f>IF(OUT!O53="", "", OUT!O53)</f>
        <v>74.88</v>
      </c>
      <c r="R44" s="9">
        <f>IF(PPG!H53="", "", PPG!H53)</f>
        <v>0</v>
      </c>
      <c r="S44" s="10">
        <f>IF(PPG!I53="", "", PPG!I53)</f>
        <v>0</v>
      </c>
      <c r="T44" s="9">
        <f>IF(PPG!J53="", "", PPG!J53)</f>
        <v>0</v>
      </c>
      <c r="U44" s="10">
        <f>IF(PPG!K53="", "", PPG!K53)</f>
        <v>0</v>
      </c>
      <c r="V44" s="9">
        <f>IF(PPG!L53="", "", PPG!L53)</f>
        <v>0</v>
      </c>
      <c r="W44" s="10">
        <f>IF(PPG!M53="", "", PPG!M53)</f>
        <v>0</v>
      </c>
      <c r="X44" s="9">
        <f>IF(PPG!N53="", "", PPG!N53)</f>
        <v>0</v>
      </c>
      <c r="Y44" s="10">
        <f>IF(PPG!O53="", "", PPG!O53)</f>
        <v>0</v>
      </c>
      <c r="Z44" s="9">
        <f>IF(PPG!Q53="", "", PPG!Q53)</f>
        <v>1.04</v>
      </c>
      <c r="AA44" s="10">
        <f>IF(PPG!R53="", "", PPG!R53)</f>
        <v>74.88</v>
      </c>
      <c r="AB44" s="9">
        <f>IF(PPG!S53="", "", PPG!S53)</f>
        <v>0</v>
      </c>
      <c r="AC44" s="10">
        <f>IF(PPG!T53="", "", PPG!T53)</f>
        <v>0</v>
      </c>
      <c r="AD44" s="9">
        <f>IF(PPG!U53="", "", PPG!U53)</f>
        <v>0</v>
      </c>
      <c r="AE44" s="10">
        <f>IF(PPG!V53="", "", PPG!V53)</f>
        <v>0</v>
      </c>
      <c r="AF44" s="9">
        <f>IF(PPG!W53="", "", PPG!W53)</f>
        <v>0</v>
      </c>
      <c r="AG44" s="10">
        <f>IF(PPG!X53="", "", PPG!X53)</f>
        <v>0</v>
      </c>
      <c r="AH44" s="9">
        <f>IF(PPG!Y53="", "", PPG!Y53)</f>
        <v>0</v>
      </c>
      <c r="AI44" s="10">
        <f>IF(PPG!Z53="", "", PPG!Z53)</f>
        <v>0</v>
      </c>
      <c r="AJ44" s="33" t="str">
        <f t="shared" si="7"/>
        <v>0.00</v>
      </c>
      <c r="AK44" s="8" t="str">
        <f t="shared" si="8"/>
        <v>0</v>
      </c>
      <c r="AL44" s="8" t="str">
        <f t="shared" si="9"/>
        <v>0</v>
      </c>
    </row>
    <row r="45" spans="1:38">
      <c r="A45" s="8">
        <f>IF(OUT!C100="", "", OUT!C100)</f>
        <v>731</v>
      </c>
      <c r="B45" s="20">
        <f>IF(OUT!A100="", "", OUT!A100)</f>
        <v>73090</v>
      </c>
      <c r="C45" s="8" t="str">
        <f>IF(OUT!D100="", "", OUT!D100)</f>
        <v>O</v>
      </c>
      <c r="D45" s="28"/>
      <c r="E45" s="8" t="str">
        <f>IF(OUT!E100="", "", OUT!E100)</f>
        <v>72 TRAY</v>
      </c>
      <c r="F45" s="25" t="str">
        <f>IF(OUT!AE100="NEW", "✷", "")</f>
        <v/>
      </c>
      <c r="G45" s="11" t="str">
        <f>IF(OUT!B100="", "", OUT!B100)</f>
        <v>CONVOLVULUS MAURITANICUS</v>
      </c>
      <c r="H45" s="21">
        <f t="shared" si="5"/>
        <v>0.84799999999999998</v>
      </c>
      <c r="I45" s="22">
        <f t="shared" si="6"/>
        <v>61.05</v>
      </c>
      <c r="J45" s="37" t="str">
        <f>IF(OUT!F100="", "", OUT!F100)</f>
        <v/>
      </c>
      <c r="K45" s="8">
        <f>IF(OUT!P100="", "", OUT!P100)</f>
        <v>72</v>
      </c>
      <c r="L45" s="8" t="str">
        <f>IF(OUT!AE100="", "", OUT!AE100)</f>
        <v/>
      </c>
      <c r="M45" s="8" t="str">
        <f>IF(OUT!AG100="", "", OUT!AG100)</f>
        <v/>
      </c>
      <c r="N45" s="8" t="str">
        <f>IF(OUT!AQ100="", "", OUT!AQ100)</f>
        <v/>
      </c>
      <c r="O45" s="8" t="str">
        <f>IF(OUT!BM100="", "", OUT!BM100)</f>
        <v>T4</v>
      </c>
      <c r="P45" s="9">
        <f>IF(OUT!N100="", "", OUT!N100)</f>
        <v>0.84799999999999998</v>
      </c>
      <c r="Q45" s="10">
        <f>IF(OUT!O100="", "", OUT!O100)</f>
        <v>61.05</v>
      </c>
      <c r="R45" s="9">
        <f>IF(PPG!H100="", "", PPG!H100)</f>
        <v>0</v>
      </c>
      <c r="S45" s="10">
        <f>IF(PPG!I100="", "", PPG!I100)</f>
        <v>0</v>
      </c>
      <c r="T45" s="9">
        <f>IF(PPG!J100="", "", PPG!J100)</f>
        <v>0</v>
      </c>
      <c r="U45" s="10">
        <f>IF(PPG!K100="", "", PPG!K100)</f>
        <v>0</v>
      </c>
      <c r="V45" s="9">
        <f>IF(PPG!L100="", "", PPG!L100)</f>
        <v>0</v>
      </c>
      <c r="W45" s="10">
        <f>IF(PPG!M100="", "", PPG!M100)</f>
        <v>0</v>
      </c>
      <c r="X45" s="9">
        <f>IF(PPG!N100="", "", PPG!N100)</f>
        <v>0</v>
      </c>
      <c r="Y45" s="10">
        <f>IF(PPG!O100="", "", PPG!O100)</f>
        <v>0</v>
      </c>
      <c r="Z45" s="9">
        <f>IF(PPG!Q100="", "", PPG!Q100)</f>
        <v>0.84799999999999998</v>
      </c>
      <c r="AA45" s="10">
        <f>IF(PPG!R100="", "", PPG!R100)</f>
        <v>61.05</v>
      </c>
      <c r="AB45" s="9">
        <f>IF(PPG!S100="", "", PPG!S100)</f>
        <v>0</v>
      </c>
      <c r="AC45" s="10">
        <f>IF(PPG!T100="", "", PPG!T100)</f>
        <v>0</v>
      </c>
      <c r="AD45" s="9">
        <f>IF(PPG!U100="", "", PPG!U100)</f>
        <v>0</v>
      </c>
      <c r="AE45" s="10">
        <f>IF(PPG!V100="", "", PPG!V100)</f>
        <v>0</v>
      </c>
      <c r="AF45" s="9">
        <f>IF(PPG!W100="", "", PPG!W100)</f>
        <v>0</v>
      </c>
      <c r="AG45" s="10">
        <f>IF(PPG!X100="", "", PPG!X100)</f>
        <v>0</v>
      </c>
      <c r="AH45" s="9">
        <f>IF(PPG!Y100="", "", PPG!Y100)</f>
        <v>0</v>
      </c>
      <c r="AI45" s="10">
        <f>IF(PPG!Z100="", "", PPG!Z100)</f>
        <v>0</v>
      </c>
      <c r="AJ45" s="33" t="str">
        <f t="shared" si="7"/>
        <v>0.00</v>
      </c>
      <c r="AK45" s="8" t="str">
        <f t="shared" si="8"/>
        <v>0</v>
      </c>
      <c r="AL45" s="8" t="str">
        <f t="shared" si="9"/>
        <v>0</v>
      </c>
    </row>
    <row r="46" spans="1:38">
      <c r="A46" s="8">
        <f>IF(OUT!C143="", "", OUT!C143)</f>
        <v>731</v>
      </c>
      <c r="B46" s="20">
        <f>IF(OUT!A143="", "", OUT!A143)</f>
        <v>84266</v>
      </c>
      <c r="C46" s="8" t="str">
        <f>IF(OUT!D143="", "", OUT!D143)</f>
        <v>O</v>
      </c>
      <c r="D46" s="28"/>
      <c r="E46" s="8" t="str">
        <f>IF(OUT!E143="", "", OUT!E143)</f>
        <v>72 TRAY</v>
      </c>
      <c r="F46" s="25" t="str">
        <f>IF(OUT!AE143="NEW", "✷", "")</f>
        <v/>
      </c>
      <c r="G46" s="11" t="str">
        <f>IF(OUT!B143="", "", OUT!B143)</f>
        <v>EPILOBIUM CALIFORNICA</v>
      </c>
      <c r="H46" s="21">
        <f t="shared" si="5"/>
        <v>0.92200000000000004</v>
      </c>
      <c r="I46" s="22">
        <f t="shared" si="6"/>
        <v>66.38</v>
      </c>
      <c r="J46" s="37" t="str">
        <f>IF(OUT!F143="", "", OUT!F143)</f>
        <v/>
      </c>
      <c r="K46" s="8">
        <f>IF(OUT!P143="", "", OUT!P143)</f>
        <v>72</v>
      </c>
      <c r="L46" s="8" t="str">
        <f>IF(OUT!AE143="", "", OUT!AE143)</f>
        <v/>
      </c>
      <c r="M46" s="8" t="str">
        <f>IF(OUT!AG143="", "", OUT!AG143)</f>
        <v/>
      </c>
      <c r="N46" s="8" t="str">
        <f>IF(OUT!AQ143="", "", OUT!AQ143)</f>
        <v/>
      </c>
      <c r="O46" s="8" t="str">
        <f>IF(OUT!BM143="", "", OUT!BM143)</f>
        <v>T4</v>
      </c>
      <c r="P46" s="9">
        <f>IF(OUT!N143="", "", OUT!N143)</f>
        <v>0.92200000000000004</v>
      </c>
      <c r="Q46" s="10">
        <f>IF(OUT!O143="", "", OUT!O143)</f>
        <v>66.38</v>
      </c>
      <c r="R46" s="9">
        <f>IF(PPG!H143="", "", PPG!H143)</f>
        <v>0</v>
      </c>
      <c r="S46" s="10">
        <f>IF(PPG!I143="", "", PPG!I143)</f>
        <v>0</v>
      </c>
      <c r="T46" s="9">
        <f>IF(PPG!J143="", "", PPG!J143)</f>
        <v>0</v>
      </c>
      <c r="U46" s="10">
        <f>IF(PPG!K143="", "", PPG!K143)</f>
        <v>0</v>
      </c>
      <c r="V46" s="9">
        <f>IF(PPG!L143="", "", PPG!L143)</f>
        <v>0</v>
      </c>
      <c r="W46" s="10">
        <f>IF(PPG!M143="", "", PPG!M143)</f>
        <v>0</v>
      </c>
      <c r="X46" s="9">
        <f>IF(PPG!N143="", "", PPG!N143)</f>
        <v>0</v>
      </c>
      <c r="Y46" s="10">
        <f>IF(PPG!O143="", "", PPG!O143)</f>
        <v>0</v>
      </c>
      <c r="Z46" s="9">
        <f>IF(PPG!Q143="", "", PPG!Q143)</f>
        <v>0.92200000000000004</v>
      </c>
      <c r="AA46" s="10">
        <f>IF(PPG!R143="", "", PPG!R143)</f>
        <v>66.38</v>
      </c>
      <c r="AB46" s="9">
        <f>IF(PPG!S143="", "", PPG!S143)</f>
        <v>0</v>
      </c>
      <c r="AC46" s="10">
        <f>IF(PPG!T143="", "", PPG!T143)</f>
        <v>0</v>
      </c>
      <c r="AD46" s="9">
        <f>IF(PPG!U143="", "", PPG!U143)</f>
        <v>0</v>
      </c>
      <c r="AE46" s="10">
        <f>IF(PPG!V143="", "", PPG!V143)</f>
        <v>0</v>
      </c>
      <c r="AF46" s="9">
        <f>IF(PPG!W143="", "", PPG!W143)</f>
        <v>0</v>
      </c>
      <c r="AG46" s="10">
        <f>IF(PPG!X143="", "", PPG!X143)</f>
        <v>0</v>
      </c>
      <c r="AH46" s="9">
        <f>IF(PPG!Y143="", "", PPG!Y143)</f>
        <v>0</v>
      </c>
      <c r="AI46" s="10">
        <f>IF(PPG!Z143="", "", PPG!Z143)</f>
        <v>0</v>
      </c>
      <c r="AJ46" s="33" t="str">
        <f t="shared" si="7"/>
        <v>0.00</v>
      </c>
      <c r="AK46" s="8" t="str">
        <f t="shared" si="8"/>
        <v>0</v>
      </c>
      <c r="AL46" s="8" t="str">
        <f t="shared" si="9"/>
        <v>0</v>
      </c>
    </row>
    <row r="47" spans="1:38">
      <c r="A47" s="8">
        <f>IF(OUT!C173="", "", OUT!C173)</f>
        <v>731</v>
      </c>
      <c r="B47" s="20">
        <f>IF(OUT!A173="", "", OUT!A173)</f>
        <v>91375</v>
      </c>
      <c r="C47" s="8" t="str">
        <f>IF(OUT!D173="", "", OUT!D173)</f>
        <v>O</v>
      </c>
      <c r="D47" s="28"/>
      <c r="E47" s="8" t="str">
        <f>IF(OUT!E173="", "", OUT!E173)</f>
        <v>72 TRAY</v>
      </c>
      <c r="F47" s="25" t="str">
        <f>IF(OUT!AE173="NEW", "✷", "")</f>
        <v/>
      </c>
      <c r="G47" s="11" t="str">
        <f>IF(OUT!B173="", "", OUT!B173)</f>
        <v>EPILOBIUM CANUM CALISTOGA</v>
      </c>
      <c r="H47" s="21">
        <f t="shared" si="5"/>
        <v>0.92200000000000004</v>
      </c>
      <c r="I47" s="22">
        <f t="shared" si="6"/>
        <v>66.38</v>
      </c>
      <c r="J47" s="37" t="str">
        <f>IF(OUT!F173="", "", OUT!F173)</f>
        <v/>
      </c>
      <c r="K47" s="8">
        <f>IF(OUT!P173="", "", OUT!P173)</f>
        <v>72</v>
      </c>
      <c r="L47" s="8" t="str">
        <f>IF(OUT!AE173="", "", OUT!AE173)</f>
        <v/>
      </c>
      <c r="M47" s="8" t="str">
        <f>IF(OUT!AG173="", "", OUT!AG173)</f>
        <v/>
      </c>
      <c r="N47" s="8" t="str">
        <f>IF(OUT!AQ173="", "", OUT!AQ173)</f>
        <v/>
      </c>
      <c r="O47" s="8" t="str">
        <f>IF(OUT!BM173="", "", OUT!BM173)</f>
        <v>T4</v>
      </c>
      <c r="P47" s="9">
        <f>IF(OUT!N173="", "", OUT!N173)</f>
        <v>0.92200000000000004</v>
      </c>
      <c r="Q47" s="10">
        <f>IF(OUT!O173="", "", OUT!O173)</f>
        <v>66.38</v>
      </c>
      <c r="R47" s="9">
        <f>IF(PPG!H173="", "", PPG!H173)</f>
        <v>0</v>
      </c>
      <c r="S47" s="10">
        <f>IF(PPG!I173="", "", PPG!I173)</f>
        <v>0</v>
      </c>
      <c r="T47" s="9">
        <f>IF(PPG!J173="", "", PPG!J173)</f>
        <v>0</v>
      </c>
      <c r="U47" s="10">
        <f>IF(PPG!K173="", "", PPG!K173)</f>
        <v>0</v>
      </c>
      <c r="V47" s="9">
        <f>IF(PPG!L173="", "", PPG!L173)</f>
        <v>0</v>
      </c>
      <c r="W47" s="10">
        <f>IF(PPG!M173="", "", PPG!M173)</f>
        <v>0</v>
      </c>
      <c r="X47" s="9">
        <f>IF(PPG!N173="", "", PPG!N173)</f>
        <v>0</v>
      </c>
      <c r="Y47" s="10">
        <f>IF(PPG!O173="", "", PPG!O173)</f>
        <v>0</v>
      </c>
      <c r="Z47" s="9">
        <f>IF(PPG!Q173="", "", PPG!Q173)</f>
        <v>0.92200000000000004</v>
      </c>
      <c r="AA47" s="10">
        <f>IF(PPG!R173="", "", PPG!R173)</f>
        <v>66.38</v>
      </c>
      <c r="AB47" s="9">
        <f>IF(PPG!S173="", "", PPG!S173)</f>
        <v>0</v>
      </c>
      <c r="AC47" s="10">
        <f>IF(PPG!T173="", "", PPG!T173)</f>
        <v>0</v>
      </c>
      <c r="AD47" s="9">
        <f>IF(PPG!U173="", "", PPG!U173)</f>
        <v>0</v>
      </c>
      <c r="AE47" s="10">
        <f>IF(PPG!V173="", "", PPG!V173)</f>
        <v>0</v>
      </c>
      <c r="AF47" s="9">
        <f>IF(PPG!W173="", "", PPG!W173)</f>
        <v>0</v>
      </c>
      <c r="AG47" s="10">
        <f>IF(PPG!X173="", "", PPG!X173)</f>
        <v>0</v>
      </c>
      <c r="AH47" s="9">
        <f>IF(PPG!Y173="", "", PPG!Y173)</f>
        <v>0</v>
      </c>
      <c r="AI47" s="10">
        <f>IF(PPG!Z173="", "", PPG!Z173)</f>
        <v>0</v>
      </c>
      <c r="AJ47" s="33" t="str">
        <f t="shared" si="7"/>
        <v>0.00</v>
      </c>
      <c r="AK47" s="8" t="str">
        <f t="shared" si="8"/>
        <v>0</v>
      </c>
      <c r="AL47" s="8" t="str">
        <f t="shared" si="9"/>
        <v>0</v>
      </c>
    </row>
    <row r="48" spans="1:38">
      <c r="A48" s="8">
        <f>IF(OUT!C198="", "", OUT!C198)</f>
        <v>731</v>
      </c>
      <c r="B48" s="20">
        <f>IF(OUT!A198="", "", OUT!A198)</f>
        <v>96946</v>
      </c>
      <c r="C48" s="8" t="str">
        <f>IF(OUT!D198="", "", OUT!D198)</f>
        <v>O</v>
      </c>
      <c r="D48" s="28"/>
      <c r="E48" s="8" t="str">
        <f>IF(OUT!E198="", "", OUT!E198)</f>
        <v>72 TRAY</v>
      </c>
      <c r="F48" s="25" t="str">
        <f>IF(OUT!AE198="NEW", "✷", "")</f>
        <v>✷</v>
      </c>
      <c r="G48" s="11" t="str">
        <f>IF(OUT!B198="", "", OUT!B198)</f>
        <v>EPILOBIUM CANUM CATALINA</v>
      </c>
      <c r="H48" s="21">
        <f t="shared" si="5"/>
        <v>0.92200000000000004</v>
      </c>
      <c r="I48" s="22">
        <f t="shared" si="6"/>
        <v>66.38</v>
      </c>
      <c r="J48" s="37" t="str">
        <f>IF(OUT!F198="", "", OUT!F198)</f>
        <v/>
      </c>
      <c r="K48" s="8">
        <f>IF(OUT!P198="", "", OUT!P198)</f>
        <v>72</v>
      </c>
      <c r="L48" s="8" t="str">
        <f>IF(OUT!AE198="", "", OUT!AE198)</f>
        <v>NEW</v>
      </c>
      <c r="M48" s="8" t="str">
        <f>IF(OUT!AG198="", "", OUT!AG198)</f>
        <v/>
      </c>
      <c r="N48" s="8" t="str">
        <f>IF(OUT!AQ198="", "", OUT!AQ198)</f>
        <v/>
      </c>
      <c r="O48" s="8" t="str">
        <f>IF(OUT!BM198="", "", OUT!BM198)</f>
        <v>T4</v>
      </c>
      <c r="P48" s="9">
        <f>IF(OUT!N198="", "", OUT!N198)</f>
        <v>0.92200000000000004</v>
      </c>
      <c r="Q48" s="10">
        <f>IF(OUT!O198="", "", OUT!O198)</f>
        <v>66.38</v>
      </c>
      <c r="R48" s="9">
        <f>IF(PPG!H198="", "", PPG!H198)</f>
        <v>0</v>
      </c>
      <c r="S48" s="10">
        <f>IF(PPG!I198="", "", PPG!I198)</f>
        <v>0</v>
      </c>
      <c r="T48" s="9">
        <f>IF(PPG!J198="", "", PPG!J198)</f>
        <v>0</v>
      </c>
      <c r="U48" s="10">
        <f>IF(PPG!K198="", "", PPG!K198)</f>
        <v>0</v>
      </c>
      <c r="V48" s="9">
        <f>IF(PPG!L198="", "", PPG!L198)</f>
        <v>0</v>
      </c>
      <c r="W48" s="10">
        <f>IF(PPG!M198="", "", PPG!M198)</f>
        <v>0</v>
      </c>
      <c r="X48" s="9">
        <f>IF(PPG!N198="", "", PPG!N198)</f>
        <v>0</v>
      </c>
      <c r="Y48" s="10">
        <f>IF(PPG!O198="", "", PPG!O198)</f>
        <v>0</v>
      </c>
      <c r="Z48" s="9">
        <f>IF(PPG!Q198="", "", PPG!Q198)</f>
        <v>0.92200000000000004</v>
      </c>
      <c r="AA48" s="10">
        <f>IF(PPG!R198="", "", PPG!R198)</f>
        <v>66.38</v>
      </c>
      <c r="AB48" s="9">
        <f>IF(PPG!S198="", "", PPG!S198)</f>
        <v>0</v>
      </c>
      <c r="AC48" s="10">
        <f>IF(PPG!T198="", "", PPG!T198)</f>
        <v>0</v>
      </c>
      <c r="AD48" s="9">
        <f>IF(PPG!U198="", "", PPG!U198)</f>
        <v>0</v>
      </c>
      <c r="AE48" s="10">
        <f>IF(PPG!V198="", "", PPG!V198)</f>
        <v>0</v>
      </c>
      <c r="AF48" s="9">
        <f>IF(PPG!W198="", "", PPG!W198)</f>
        <v>0</v>
      </c>
      <c r="AG48" s="10">
        <f>IF(PPG!X198="", "", PPG!X198)</f>
        <v>0</v>
      </c>
      <c r="AH48" s="9">
        <f>IF(PPG!Y198="", "", PPG!Y198)</f>
        <v>0</v>
      </c>
      <c r="AI48" s="10">
        <f>IF(PPG!Z198="", "", PPG!Z198)</f>
        <v>0</v>
      </c>
      <c r="AJ48" s="33" t="str">
        <f t="shared" si="7"/>
        <v>0.00</v>
      </c>
      <c r="AK48" s="8" t="str">
        <f t="shared" si="8"/>
        <v>0</v>
      </c>
      <c r="AL48" s="8" t="str">
        <f t="shared" si="9"/>
        <v>0</v>
      </c>
    </row>
    <row r="49" spans="1:38">
      <c r="A49" s="8">
        <f>IF(OUT!C27="", "", OUT!C27)</f>
        <v>731</v>
      </c>
      <c r="B49" s="20">
        <f>IF(OUT!A27="", "", OUT!A27)</f>
        <v>41620</v>
      </c>
      <c r="C49" s="8" t="str">
        <f>IF(OUT!D27="", "", OUT!D27)</f>
        <v>O</v>
      </c>
      <c r="D49" s="28"/>
      <c r="E49" s="8" t="str">
        <f>IF(OUT!E27="", "", OUT!E27)</f>
        <v>72 TRAY</v>
      </c>
      <c r="F49" s="25" t="str">
        <f>IF(OUT!AE27="NEW", "✷", "")</f>
        <v/>
      </c>
      <c r="G49" s="11" t="str">
        <f>IF(OUT!B27="", "", OUT!B27)</f>
        <v>EPILOBIUM CANUM CORAL CANYON</v>
      </c>
      <c r="H49" s="21">
        <f t="shared" si="5"/>
        <v>0.92200000000000004</v>
      </c>
      <c r="I49" s="22">
        <f t="shared" si="6"/>
        <v>66.38</v>
      </c>
      <c r="J49" s="37" t="str">
        <f>IF(OUT!F27="", "", OUT!F27)</f>
        <v/>
      </c>
      <c r="K49" s="8">
        <f>IF(OUT!P27="", "", OUT!P27)</f>
        <v>72</v>
      </c>
      <c r="L49" s="8" t="str">
        <f>IF(OUT!AE27="", "", OUT!AE27)</f>
        <v/>
      </c>
      <c r="M49" s="8" t="str">
        <f>IF(OUT!AG27="", "", OUT!AG27)</f>
        <v/>
      </c>
      <c r="N49" s="8" t="str">
        <f>IF(OUT!AQ27="", "", OUT!AQ27)</f>
        <v/>
      </c>
      <c r="O49" s="8" t="str">
        <f>IF(OUT!BM27="", "", OUT!BM27)</f>
        <v>T4</v>
      </c>
      <c r="P49" s="9">
        <f>IF(OUT!N27="", "", OUT!N27)</f>
        <v>0.92200000000000004</v>
      </c>
      <c r="Q49" s="10">
        <f>IF(OUT!O27="", "", OUT!O27)</f>
        <v>66.38</v>
      </c>
      <c r="R49" s="9">
        <f>IF(PPG!H27="", "", PPG!H27)</f>
        <v>0</v>
      </c>
      <c r="S49" s="10">
        <f>IF(PPG!I27="", "", PPG!I27)</f>
        <v>0</v>
      </c>
      <c r="T49" s="9">
        <f>IF(PPG!J27="", "", PPG!J27)</f>
        <v>0</v>
      </c>
      <c r="U49" s="10">
        <f>IF(PPG!K27="", "", PPG!K27)</f>
        <v>0</v>
      </c>
      <c r="V49" s="9">
        <f>IF(PPG!L27="", "", PPG!L27)</f>
        <v>0</v>
      </c>
      <c r="W49" s="10">
        <f>IF(PPG!M27="", "", PPG!M27)</f>
        <v>0</v>
      </c>
      <c r="X49" s="9">
        <f>IF(PPG!N27="", "", PPG!N27)</f>
        <v>0</v>
      </c>
      <c r="Y49" s="10">
        <f>IF(PPG!O27="", "", PPG!O27)</f>
        <v>0</v>
      </c>
      <c r="Z49" s="9">
        <f>IF(PPG!Q27="", "", PPG!Q27)</f>
        <v>0.92200000000000004</v>
      </c>
      <c r="AA49" s="10">
        <f>IF(PPG!R27="", "", PPG!R27)</f>
        <v>66.38</v>
      </c>
      <c r="AB49" s="9">
        <f>IF(PPG!S27="", "", PPG!S27)</f>
        <v>0</v>
      </c>
      <c r="AC49" s="10">
        <f>IF(PPG!T27="", "", PPG!T27)</f>
        <v>0</v>
      </c>
      <c r="AD49" s="9">
        <f>IF(PPG!U27="", "", PPG!U27)</f>
        <v>0</v>
      </c>
      <c r="AE49" s="10">
        <f>IF(PPG!V27="", "", PPG!V27)</f>
        <v>0</v>
      </c>
      <c r="AF49" s="9">
        <f>IF(PPG!W27="", "", PPG!W27)</f>
        <v>0</v>
      </c>
      <c r="AG49" s="10">
        <f>IF(PPG!X27="", "", PPG!X27)</f>
        <v>0</v>
      </c>
      <c r="AH49" s="9">
        <f>IF(PPG!Y27="", "", PPG!Y27)</f>
        <v>0</v>
      </c>
      <c r="AI49" s="10">
        <f>IF(PPG!Z27="", "", PPG!Z27)</f>
        <v>0</v>
      </c>
      <c r="AJ49" s="33" t="str">
        <f t="shared" si="7"/>
        <v>0.00</v>
      </c>
      <c r="AK49" s="8" t="str">
        <f t="shared" si="8"/>
        <v>0</v>
      </c>
      <c r="AL49" s="8" t="str">
        <f t="shared" si="9"/>
        <v>0</v>
      </c>
    </row>
    <row r="50" spans="1:38">
      <c r="A50" s="8">
        <f>IF(OUT!C186="", "", OUT!C186)</f>
        <v>731</v>
      </c>
      <c r="B50" s="20">
        <f>IF(OUT!A186="", "", OUT!A186)</f>
        <v>95735</v>
      </c>
      <c r="C50" s="8" t="str">
        <f>IF(OUT!D186="", "", OUT!D186)</f>
        <v>O</v>
      </c>
      <c r="D50" s="28"/>
      <c r="E50" s="8" t="str">
        <f>IF(OUT!E186="", "", OUT!E186)</f>
        <v>72 TRAY</v>
      </c>
      <c r="F50" s="25" t="str">
        <f>IF(OUT!AE186="NEW", "✷", "")</f>
        <v/>
      </c>
      <c r="G50" s="11" t="str">
        <f>IF(OUT!B186="", "", OUT!B186)</f>
        <v>EPILOBIUM CANUM MARIN PINK</v>
      </c>
      <c r="H50" s="21">
        <f t="shared" si="5"/>
        <v>0.92200000000000004</v>
      </c>
      <c r="I50" s="22">
        <f t="shared" si="6"/>
        <v>66.38</v>
      </c>
      <c r="J50" s="37" t="str">
        <f>IF(OUT!F186="", "", OUT!F186)</f>
        <v/>
      </c>
      <c r="K50" s="8">
        <f>IF(OUT!P186="", "", OUT!P186)</f>
        <v>72</v>
      </c>
      <c r="L50" s="8" t="str">
        <f>IF(OUT!AE186="", "", OUT!AE186)</f>
        <v/>
      </c>
      <c r="M50" s="8" t="str">
        <f>IF(OUT!AG186="", "", OUT!AG186)</f>
        <v/>
      </c>
      <c r="N50" s="8" t="str">
        <f>IF(OUT!AQ186="", "", OUT!AQ186)</f>
        <v/>
      </c>
      <c r="O50" s="8" t="str">
        <f>IF(OUT!BM186="", "", OUT!BM186)</f>
        <v>T4</v>
      </c>
      <c r="P50" s="9">
        <f>IF(OUT!N186="", "", OUT!N186)</f>
        <v>0.92200000000000004</v>
      </c>
      <c r="Q50" s="10">
        <f>IF(OUT!O186="", "", OUT!O186)</f>
        <v>66.38</v>
      </c>
      <c r="R50" s="9">
        <f>IF(PPG!H186="", "", PPG!H186)</f>
        <v>0</v>
      </c>
      <c r="S50" s="10">
        <f>IF(PPG!I186="", "", PPG!I186)</f>
        <v>0</v>
      </c>
      <c r="T50" s="9">
        <f>IF(PPG!J186="", "", PPG!J186)</f>
        <v>0</v>
      </c>
      <c r="U50" s="10">
        <f>IF(PPG!K186="", "", PPG!K186)</f>
        <v>0</v>
      </c>
      <c r="V50" s="9">
        <f>IF(PPG!L186="", "", PPG!L186)</f>
        <v>0</v>
      </c>
      <c r="W50" s="10">
        <f>IF(PPG!M186="", "", PPG!M186)</f>
        <v>0</v>
      </c>
      <c r="X50" s="9">
        <f>IF(PPG!N186="", "", PPG!N186)</f>
        <v>0</v>
      </c>
      <c r="Y50" s="10">
        <f>IF(PPG!O186="", "", PPG!O186)</f>
        <v>0</v>
      </c>
      <c r="Z50" s="9">
        <f>IF(PPG!Q186="", "", PPG!Q186)</f>
        <v>0.92200000000000004</v>
      </c>
      <c r="AA50" s="10">
        <f>IF(PPG!R186="", "", PPG!R186)</f>
        <v>66.38</v>
      </c>
      <c r="AB50" s="9">
        <f>IF(PPG!S186="", "", PPG!S186)</f>
        <v>0</v>
      </c>
      <c r="AC50" s="10">
        <f>IF(PPG!T186="", "", PPG!T186)</f>
        <v>0</v>
      </c>
      <c r="AD50" s="9">
        <f>IF(PPG!U186="", "", PPG!U186)</f>
        <v>0</v>
      </c>
      <c r="AE50" s="10">
        <f>IF(PPG!V186="", "", PPG!V186)</f>
        <v>0</v>
      </c>
      <c r="AF50" s="9">
        <f>IF(PPG!W186="", "", PPG!W186)</f>
        <v>0</v>
      </c>
      <c r="AG50" s="10">
        <f>IF(PPG!X186="", "", PPG!X186)</f>
        <v>0</v>
      </c>
      <c r="AH50" s="9">
        <f>IF(PPG!Y186="", "", PPG!Y186)</f>
        <v>0</v>
      </c>
      <c r="AI50" s="10">
        <f>IF(PPG!Z186="", "", PPG!Z186)</f>
        <v>0</v>
      </c>
      <c r="AJ50" s="33" t="str">
        <f t="shared" si="7"/>
        <v>0.00</v>
      </c>
      <c r="AK50" s="8" t="str">
        <f t="shared" si="8"/>
        <v>0</v>
      </c>
      <c r="AL50" s="8" t="str">
        <f t="shared" si="9"/>
        <v>0</v>
      </c>
    </row>
    <row r="51" spans="1:38">
      <c r="A51" s="8">
        <f>IF(OUT!C187="", "", OUT!C187)</f>
        <v>731</v>
      </c>
      <c r="B51" s="20">
        <f>IF(OUT!A187="", "", OUT!A187)</f>
        <v>95736</v>
      </c>
      <c r="C51" s="8" t="str">
        <f>IF(OUT!D187="", "", OUT!D187)</f>
        <v>O</v>
      </c>
      <c r="D51" s="28"/>
      <c r="E51" s="8" t="str">
        <f>IF(OUT!E187="", "", OUT!E187)</f>
        <v>72 TRAY</v>
      </c>
      <c r="F51" s="25" t="str">
        <f>IF(OUT!AE187="NEW", "✷", "")</f>
        <v/>
      </c>
      <c r="G51" s="11" t="str">
        <f>IF(OUT!B187="", "", OUT!B187)</f>
        <v>EPILOBIUM CANUM SCHIEFFELIN'S CHOICE</v>
      </c>
      <c r="H51" s="21">
        <f t="shared" si="5"/>
        <v>0.92200000000000004</v>
      </c>
      <c r="I51" s="22">
        <f t="shared" si="6"/>
        <v>66.38</v>
      </c>
      <c r="J51" s="37" t="str">
        <f>IF(OUT!F187="", "", OUT!F187)</f>
        <v/>
      </c>
      <c r="K51" s="8">
        <f>IF(OUT!P187="", "", OUT!P187)</f>
        <v>72</v>
      </c>
      <c r="L51" s="8" t="str">
        <f>IF(OUT!AE187="", "", OUT!AE187)</f>
        <v/>
      </c>
      <c r="M51" s="8" t="str">
        <f>IF(OUT!AG187="", "", OUT!AG187)</f>
        <v/>
      </c>
      <c r="N51" s="8" t="str">
        <f>IF(OUT!AQ187="", "", OUT!AQ187)</f>
        <v/>
      </c>
      <c r="O51" s="8" t="str">
        <f>IF(OUT!BM187="", "", OUT!BM187)</f>
        <v>T4</v>
      </c>
      <c r="P51" s="9">
        <f>IF(OUT!N187="", "", OUT!N187)</f>
        <v>0.92200000000000004</v>
      </c>
      <c r="Q51" s="10">
        <f>IF(OUT!O187="", "", OUT!O187)</f>
        <v>66.38</v>
      </c>
      <c r="R51" s="9">
        <f>IF(PPG!H187="", "", PPG!H187)</f>
        <v>0</v>
      </c>
      <c r="S51" s="10">
        <f>IF(PPG!I187="", "", PPG!I187)</f>
        <v>0</v>
      </c>
      <c r="T51" s="9">
        <f>IF(PPG!J187="", "", PPG!J187)</f>
        <v>0</v>
      </c>
      <c r="U51" s="10">
        <f>IF(PPG!K187="", "", PPG!K187)</f>
        <v>0</v>
      </c>
      <c r="V51" s="9">
        <f>IF(PPG!L187="", "", PPG!L187)</f>
        <v>0</v>
      </c>
      <c r="W51" s="10">
        <f>IF(PPG!M187="", "", PPG!M187)</f>
        <v>0</v>
      </c>
      <c r="X51" s="9">
        <f>IF(PPG!N187="", "", PPG!N187)</f>
        <v>0</v>
      </c>
      <c r="Y51" s="10">
        <f>IF(PPG!O187="", "", PPG!O187)</f>
        <v>0</v>
      </c>
      <c r="Z51" s="9">
        <f>IF(PPG!Q187="", "", PPG!Q187)</f>
        <v>0.92200000000000004</v>
      </c>
      <c r="AA51" s="10">
        <f>IF(PPG!R187="", "", PPG!R187)</f>
        <v>66.38</v>
      </c>
      <c r="AB51" s="9">
        <f>IF(PPG!S187="", "", PPG!S187)</f>
        <v>0</v>
      </c>
      <c r="AC51" s="10">
        <f>IF(PPG!T187="", "", PPG!T187)</f>
        <v>0</v>
      </c>
      <c r="AD51" s="9">
        <f>IF(PPG!U187="", "", PPG!U187)</f>
        <v>0</v>
      </c>
      <c r="AE51" s="10">
        <f>IF(PPG!V187="", "", PPG!V187)</f>
        <v>0</v>
      </c>
      <c r="AF51" s="9">
        <f>IF(PPG!W187="", "", PPG!W187)</f>
        <v>0</v>
      </c>
      <c r="AG51" s="10">
        <f>IF(PPG!X187="", "", PPG!X187)</f>
        <v>0</v>
      </c>
      <c r="AH51" s="9">
        <f>IF(PPG!Y187="", "", PPG!Y187)</f>
        <v>0</v>
      </c>
      <c r="AI51" s="10">
        <f>IF(PPG!Z187="", "", PPG!Z187)</f>
        <v>0</v>
      </c>
      <c r="AJ51" s="33" t="str">
        <f t="shared" si="7"/>
        <v>0.00</v>
      </c>
      <c r="AK51" s="8" t="str">
        <f t="shared" si="8"/>
        <v>0</v>
      </c>
      <c r="AL51" s="8" t="str">
        <f t="shared" si="9"/>
        <v>0</v>
      </c>
    </row>
    <row r="52" spans="1:38">
      <c r="A52" s="8">
        <f>IF(OUT!C174="", "", OUT!C174)</f>
        <v>731</v>
      </c>
      <c r="B52" s="20">
        <f>IF(OUT!A174="", "", OUT!A174)</f>
        <v>91376</v>
      </c>
      <c r="C52" s="8" t="str">
        <f>IF(OUT!D174="", "", OUT!D174)</f>
        <v>O</v>
      </c>
      <c r="D52" s="28"/>
      <c r="E52" s="8" t="str">
        <f>IF(OUT!E174="", "", OUT!E174)</f>
        <v>72 TRAY</v>
      </c>
      <c r="F52" s="25" t="str">
        <f>IF(OUT!AE174="NEW", "✷", "")</f>
        <v/>
      </c>
      <c r="G52" s="11" t="str">
        <f>IF(OUT!B174="", "", OUT!B174)</f>
        <v>EPILOBIUM CANUM SIERRA SALMON</v>
      </c>
      <c r="H52" s="21">
        <f t="shared" si="5"/>
        <v>0.92200000000000004</v>
      </c>
      <c r="I52" s="22">
        <f t="shared" si="6"/>
        <v>66.38</v>
      </c>
      <c r="J52" s="37" t="str">
        <f>IF(OUT!F174="", "", OUT!F174)</f>
        <v/>
      </c>
      <c r="K52" s="8">
        <f>IF(OUT!P174="", "", OUT!P174)</f>
        <v>72</v>
      </c>
      <c r="L52" s="8" t="str">
        <f>IF(OUT!AE174="", "", OUT!AE174)</f>
        <v/>
      </c>
      <c r="M52" s="8" t="str">
        <f>IF(OUT!AG174="", "", OUT!AG174)</f>
        <v/>
      </c>
      <c r="N52" s="8" t="str">
        <f>IF(OUT!AQ174="", "", OUT!AQ174)</f>
        <v/>
      </c>
      <c r="O52" s="8" t="str">
        <f>IF(OUT!BM174="", "", OUT!BM174)</f>
        <v>T4</v>
      </c>
      <c r="P52" s="9">
        <f>IF(OUT!N174="", "", OUT!N174)</f>
        <v>0.92200000000000004</v>
      </c>
      <c r="Q52" s="10">
        <f>IF(OUT!O174="", "", OUT!O174)</f>
        <v>66.38</v>
      </c>
      <c r="R52" s="9">
        <f>IF(PPG!H174="", "", PPG!H174)</f>
        <v>0</v>
      </c>
      <c r="S52" s="10">
        <f>IF(PPG!I174="", "", PPG!I174)</f>
        <v>0</v>
      </c>
      <c r="T52" s="9">
        <f>IF(PPG!J174="", "", PPG!J174)</f>
        <v>0</v>
      </c>
      <c r="U52" s="10">
        <f>IF(PPG!K174="", "", PPG!K174)</f>
        <v>0</v>
      </c>
      <c r="V52" s="9">
        <f>IF(PPG!L174="", "", PPG!L174)</f>
        <v>0</v>
      </c>
      <c r="W52" s="10">
        <f>IF(PPG!M174="", "", PPG!M174)</f>
        <v>0</v>
      </c>
      <c r="X52" s="9">
        <f>IF(PPG!N174="", "", PPG!N174)</f>
        <v>0</v>
      </c>
      <c r="Y52" s="10">
        <f>IF(PPG!O174="", "", PPG!O174)</f>
        <v>0</v>
      </c>
      <c r="Z52" s="9">
        <f>IF(PPG!Q174="", "", PPG!Q174)</f>
        <v>0.92200000000000004</v>
      </c>
      <c r="AA52" s="10">
        <f>IF(PPG!R174="", "", PPG!R174)</f>
        <v>66.38</v>
      </c>
      <c r="AB52" s="9">
        <f>IF(PPG!S174="", "", PPG!S174)</f>
        <v>0</v>
      </c>
      <c r="AC52" s="10">
        <f>IF(PPG!T174="", "", PPG!T174)</f>
        <v>0</v>
      </c>
      <c r="AD52" s="9">
        <f>IF(PPG!U174="", "", PPG!U174)</f>
        <v>0</v>
      </c>
      <c r="AE52" s="10">
        <f>IF(PPG!V174="", "", PPG!V174)</f>
        <v>0</v>
      </c>
      <c r="AF52" s="9">
        <f>IF(PPG!W174="", "", PPG!W174)</f>
        <v>0</v>
      </c>
      <c r="AG52" s="10">
        <f>IF(PPG!X174="", "", PPG!X174)</f>
        <v>0</v>
      </c>
      <c r="AH52" s="9">
        <f>IF(PPG!Y174="", "", PPG!Y174)</f>
        <v>0</v>
      </c>
      <c r="AI52" s="10">
        <f>IF(PPG!Z174="", "", PPG!Z174)</f>
        <v>0</v>
      </c>
      <c r="AJ52" s="33" t="str">
        <f t="shared" si="7"/>
        <v>0.00</v>
      </c>
      <c r="AK52" s="8" t="str">
        <f t="shared" si="8"/>
        <v>0</v>
      </c>
      <c r="AL52" s="8" t="str">
        <f t="shared" si="9"/>
        <v>0</v>
      </c>
    </row>
    <row r="53" spans="1:38">
      <c r="A53" s="8">
        <f>IF(OUT!C28="", "", OUT!C28)</f>
        <v>731</v>
      </c>
      <c r="B53" s="20">
        <f>IF(OUT!A28="", "", OUT!A28)</f>
        <v>41621</v>
      </c>
      <c r="C53" s="8" t="str">
        <f>IF(OUT!D28="", "", OUT!D28)</f>
        <v>O</v>
      </c>
      <c r="D53" s="28"/>
      <c r="E53" s="8" t="str">
        <f>IF(OUT!E28="", "", OUT!E28)</f>
        <v>72 TRAY</v>
      </c>
      <c r="F53" s="25" t="str">
        <f>IF(OUT!AE28="NEW", "✷", "")</f>
        <v/>
      </c>
      <c r="G53" s="11" t="str">
        <f>IF(OUT!B28="", "", OUT!B28)</f>
        <v>EPILOBIUM CANUM SUMMER SNOW</v>
      </c>
      <c r="H53" s="21">
        <f t="shared" si="5"/>
        <v>0.92200000000000004</v>
      </c>
      <c r="I53" s="22">
        <f t="shared" si="6"/>
        <v>66.38</v>
      </c>
      <c r="J53" s="37" t="str">
        <f>IF(OUT!F28="", "", OUT!F28)</f>
        <v/>
      </c>
      <c r="K53" s="8">
        <f>IF(OUT!P28="", "", OUT!P28)</f>
        <v>72</v>
      </c>
      <c r="L53" s="8" t="str">
        <f>IF(OUT!AE28="", "", OUT!AE28)</f>
        <v/>
      </c>
      <c r="M53" s="8" t="str">
        <f>IF(OUT!AG28="", "", OUT!AG28)</f>
        <v/>
      </c>
      <c r="N53" s="8" t="str">
        <f>IF(OUT!AQ28="", "", OUT!AQ28)</f>
        <v/>
      </c>
      <c r="O53" s="8" t="str">
        <f>IF(OUT!BM28="", "", OUT!BM28)</f>
        <v>T4</v>
      </c>
      <c r="P53" s="9">
        <f>IF(OUT!N28="", "", OUT!N28)</f>
        <v>0.92200000000000004</v>
      </c>
      <c r="Q53" s="10">
        <f>IF(OUT!O28="", "", OUT!O28)</f>
        <v>66.38</v>
      </c>
      <c r="R53" s="9">
        <f>IF(PPG!H28="", "", PPG!H28)</f>
        <v>0</v>
      </c>
      <c r="S53" s="10">
        <f>IF(PPG!I28="", "", PPG!I28)</f>
        <v>0</v>
      </c>
      <c r="T53" s="9">
        <f>IF(PPG!J28="", "", PPG!J28)</f>
        <v>0</v>
      </c>
      <c r="U53" s="10">
        <f>IF(PPG!K28="", "", PPG!K28)</f>
        <v>0</v>
      </c>
      <c r="V53" s="9">
        <f>IF(PPG!L28="", "", PPG!L28)</f>
        <v>0</v>
      </c>
      <c r="W53" s="10">
        <f>IF(PPG!M28="", "", PPG!M28)</f>
        <v>0</v>
      </c>
      <c r="X53" s="9">
        <f>IF(PPG!N28="", "", PPG!N28)</f>
        <v>0</v>
      </c>
      <c r="Y53" s="10">
        <f>IF(PPG!O28="", "", PPG!O28)</f>
        <v>0</v>
      </c>
      <c r="Z53" s="9">
        <f>IF(PPG!Q28="", "", PPG!Q28)</f>
        <v>0.92200000000000004</v>
      </c>
      <c r="AA53" s="10">
        <f>IF(PPG!R28="", "", PPG!R28)</f>
        <v>66.38</v>
      </c>
      <c r="AB53" s="9">
        <f>IF(PPG!S28="", "", PPG!S28)</f>
        <v>0</v>
      </c>
      <c r="AC53" s="10">
        <f>IF(PPG!T28="", "", PPG!T28)</f>
        <v>0</v>
      </c>
      <c r="AD53" s="9">
        <f>IF(PPG!U28="", "", PPG!U28)</f>
        <v>0</v>
      </c>
      <c r="AE53" s="10">
        <f>IF(PPG!V28="", "", PPG!V28)</f>
        <v>0</v>
      </c>
      <c r="AF53" s="9">
        <f>IF(PPG!W28="", "", PPG!W28)</f>
        <v>0</v>
      </c>
      <c r="AG53" s="10">
        <f>IF(PPG!X28="", "", PPG!X28)</f>
        <v>0</v>
      </c>
      <c r="AH53" s="9">
        <f>IF(PPG!Y28="", "", PPG!Y28)</f>
        <v>0</v>
      </c>
      <c r="AI53" s="10">
        <f>IF(PPG!Z28="", "", PPG!Z28)</f>
        <v>0</v>
      </c>
      <c r="AJ53" s="33" t="str">
        <f t="shared" si="7"/>
        <v>0.00</v>
      </c>
      <c r="AK53" s="8" t="str">
        <f t="shared" si="8"/>
        <v>0</v>
      </c>
      <c r="AL53" s="8" t="str">
        <f t="shared" si="9"/>
        <v>0</v>
      </c>
    </row>
    <row r="54" spans="1:38">
      <c r="A54" s="8">
        <f>IF(OUT!C128="", "", OUT!C128)</f>
        <v>731</v>
      </c>
      <c r="B54" s="20">
        <f>IF(OUT!A128="", "", OUT!A128)</f>
        <v>79091</v>
      </c>
      <c r="C54" s="8" t="str">
        <f>IF(OUT!D128="", "", OUT!D128)</f>
        <v>O</v>
      </c>
      <c r="D54" s="28"/>
      <c r="E54" s="8" t="str">
        <f>IF(OUT!E128="", "", OUT!E128)</f>
        <v>72 TRAY</v>
      </c>
      <c r="F54" s="25" t="str">
        <f>IF(OUT!AE128="NEW", "✷", "")</f>
        <v/>
      </c>
      <c r="G54" s="11" t="str">
        <f>IF(OUT!B128="", "", OUT!B128)</f>
        <v>EPILOBIUM EVERETT'S CHOICE</v>
      </c>
      <c r="H54" s="21">
        <f t="shared" si="5"/>
        <v>0.92200000000000004</v>
      </c>
      <c r="I54" s="22">
        <f t="shared" si="6"/>
        <v>66.38</v>
      </c>
      <c r="J54" s="37" t="str">
        <f>IF(OUT!F128="", "", OUT!F128)</f>
        <v/>
      </c>
      <c r="K54" s="8">
        <f>IF(OUT!P128="", "", OUT!P128)</f>
        <v>72</v>
      </c>
      <c r="L54" s="8" t="str">
        <f>IF(OUT!AE128="", "", OUT!AE128)</f>
        <v/>
      </c>
      <c r="M54" s="8" t="str">
        <f>IF(OUT!AG128="", "", OUT!AG128)</f>
        <v/>
      </c>
      <c r="N54" s="8" t="str">
        <f>IF(OUT!AQ128="", "", OUT!AQ128)</f>
        <v/>
      </c>
      <c r="O54" s="8" t="str">
        <f>IF(OUT!BM128="", "", OUT!BM128)</f>
        <v>T4</v>
      </c>
      <c r="P54" s="9">
        <f>IF(OUT!N128="", "", OUT!N128)</f>
        <v>0.92200000000000004</v>
      </c>
      <c r="Q54" s="10">
        <f>IF(OUT!O128="", "", OUT!O128)</f>
        <v>66.38</v>
      </c>
      <c r="R54" s="9">
        <f>IF(PPG!H128="", "", PPG!H128)</f>
        <v>0</v>
      </c>
      <c r="S54" s="10">
        <f>IF(PPG!I128="", "", PPG!I128)</f>
        <v>0</v>
      </c>
      <c r="T54" s="9">
        <f>IF(PPG!J128="", "", PPG!J128)</f>
        <v>0</v>
      </c>
      <c r="U54" s="10">
        <f>IF(PPG!K128="", "", PPG!K128)</f>
        <v>0</v>
      </c>
      <c r="V54" s="9">
        <f>IF(PPG!L128="", "", PPG!L128)</f>
        <v>0</v>
      </c>
      <c r="W54" s="10">
        <f>IF(PPG!M128="", "", PPG!M128)</f>
        <v>0</v>
      </c>
      <c r="X54" s="9">
        <f>IF(PPG!N128="", "", PPG!N128)</f>
        <v>0</v>
      </c>
      <c r="Y54" s="10">
        <f>IF(PPG!O128="", "", PPG!O128)</f>
        <v>0</v>
      </c>
      <c r="Z54" s="9">
        <f>IF(PPG!Q128="", "", PPG!Q128)</f>
        <v>0.92200000000000004</v>
      </c>
      <c r="AA54" s="10">
        <f>IF(PPG!R128="", "", PPG!R128)</f>
        <v>66.38</v>
      </c>
      <c r="AB54" s="9">
        <f>IF(PPG!S128="", "", PPG!S128)</f>
        <v>0</v>
      </c>
      <c r="AC54" s="10">
        <f>IF(PPG!T128="", "", PPG!T128)</f>
        <v>0</v>
      </c>
      <c r="AD54" s="9">
        <f>IF(PPG!U128="", "", PPG!U128)</f>
        <v>0</v>
      </c>
      <c r="AE54" s="10">
        <f>IF(PPG!V128="", "", PPG!V128)</f>
        <v>0</v>
      </c>
      <c r="AF54" s="9">
        <f>IF(PPG!W128="", "", PPG!W128)</f>
        <v>0</v>
      </c>
      <c r="AG54" s="10">
        <f>IF(PPG!X128="", "", PPG!X128)</f>
        <v>0</v>
      </c>
      <c r="AH54" s="9">
        <f>IF(PPG!Y128="", "", PPG!Y128)</f>
        <v>0</v>
      </c>
      <c r="AI54" s="10">
        <f>IF(PPG!Z128="", "", PPG!Z128)</f>
        <v>0</v>
      </c>
      <c r="AJ54" s="33" t="str">
        <f t="shared" si="7"/>
        <v>0.00</v>
      </c>
      <c r="AK54" s="8" t="str">
        <f t="shared" si="8"/>
        <v>0</v>
      </c>
      <c r="AL54" s="8" t="str">
        <f t="shared" si="9"/>
        <v>0</v>
      </c>
    </row>
    <row r="55" spans="1:38">
      <c r="A55" s="8">
        <f>IF(OUT!C188="", "", OUT!C188)</f>
        <v>731</v>
      </c>
      <c r="B55" s="20">
        <f>IF(OUT!A188="", "", OUT!A188)</f>
        <v>95737</v>
      </c>
      <c r="C55" s="8" t="str">
        <f>IF(OUT!D188="", "", OUT!D188)</f>
        <v>O</v>
      </c>
      <c r="D55" s="28"/>
      <c r="E55" s="8" t="str">
        <f>IF(OUT!E188="", "", OUT!E188)</f>
        <v>72 TRAY</v>
      </c>
      <c r="F55" s="25" t="str">
        <f>IF(OUT!AE188="NEW", "✷", "")</f>
        <v/>
      </c>
      <c r="G55" s="11" t="str">
        <f>IF(OUT!B188="", "", OUT!B188)</f>
        <v>ERIGERON GLAUCUS CAPE SEBASTIAN</v>
      </c>
      <c r="H55" s="21">
        <f t="shared" si="5"/>
        <v>0.92200000000000004</v>
      </c>
      <c r="I55" s="22">
        <f t="shared" si="6"/>
        <v>66.38</v>
      </c>
      <c r="J55" s="37" t="str">
        <f>IF(OUT!F188="", "", OUT!F188)</f>
        <v/>
      </c>
      <c r="K55" s="8">
        <f>IF(OUT!P188="", "", OUT!P188)</f>
        <v>72</v>
      </c>
      <c r="L55" s="8" t="str">
        <f>IF(OUT!AE188="", "", OUT!AE188)</f>
        <v/>
      </c>
      <c r="M55" s="8" t="str">
        <f>IF(OUT!AG188="", "", OUT!AG188)</f>
        <v/>
      </c>
      <c r="N55" s="8" t="str">
        <f>IF(OUT!AQ188="", "", OUT!AQ188)</f>
        <v/>
      </c>
      <c r="O55" s="8" t="str">
        <f>IF(OUT!BM188="", "", OUT!BM188)</f>
        <v>T4</v>
      </c>
      <c r="P55" s="9">
        <f>IF(OUT!N188="", "", OUT!N188)</f>
        <v>0.92200000000000004</v>
      </c>
      <c r="Q55" s="10">
        <f>IF(OUT!O188="", "", OUT!O188)</f>
        <v>66.38</v>
      </c>
      <c r="R55" s="9">
        <f>IF(PPG!H188="", "", PPG!H188)</f>
        <v>0</v>
      </c>
      <c r="S55" s="10">
        <f>IF(PPG!I188="", "", PPG!I188)</f>
        <v>0</v>
      </c>
      <c r="T55" s="9">
        <f>IF(PPG!J188="", "", PPG!J188)</f>
        <v>0</v>
      </c>
      <c r="U55" s="10">
        <f>IF(PPG!K188="", "", PPG!K188)</f>
        <v>0</v>
      </c>
      <c r="V55" s="9">
        <f>IF(PPG!L188="", "", PPG!L188)</f>
        <v>0</v>
      </c>
      <c r="W55" s="10">
        <f>IF(PPG!M188="", "", PPG!M188)</f>
        <v>0</v>
      </c>
      <c r="X55" s="9">
        <f>IF(PPG!N188="", "", PPG!N188)</f>
        <v>0</v>
      </c>
      <c r="Y55" s="10">
        <f>IF(PPG!O188="", "", PPG!O188)</f>
        <v>0</v>
      </c>
      <c r="Z55" s="9">
        <f>IF(PPG!Q188="", "", PPG!Q188)</f>
        <v>0.92200000000000004</v>
      </c>
      <c r="AA55" s="10">
        <f>IF(PPG!R188="", "", PPG!R188)</f>
        <v>66.38</v>
      </c>
      <c r="AB55" s="9">
        <f>IF(PPG!S188="", "", PPG!S188)</f>
        <v>0</v>
      </c>
      <c r="AC55" s="10">
        <f>IF(PPG!T188="", "", PPG!T188)</f>
        <v>0</v>
      </c>
      <c r="AD55" s="9">
        <f>IF(PPG!U188="", "", PPG!U188)</f>
        <v>0</v>
      </c>
      <c r="AE55" s="10">
        <f>IF(PPG!V188="", "", PPG!V188)</f>
        <v>0</v>
      </c>
      <c r="AF55" s="9">
        <f>IF(PPG!W188="", "", PPG!W188)</f>
        <v>0</v>
      </c>
      <c r="AG55" s="10">
        <f>IF(PPG!X188="", "", PPG!X188)</f>
        <v>0</v>
      </c>
      <c r="AH55" s="9">
        <f>IF(PPG!Y188="", "", PPG!Y188)</f>
        <v>0</v>
      </c>
      <c r="AI55" s="10">
        <f>IF(PPG!Z188="", "", PPG!Z188)</f>
        <v>0</v>
      </c>
      <c r="AJ55" s="33" t="str">
        <f t="shared" si="7"/>
        <v>0.00</v>
      </c>
      <c r="AK55" s="8" t="str">
        <f t="shared" si="8"/>
        <v>0</v>
      </c>
      <c r="AL55" s="8" t="str">
        <f t="shared" si="9"/>
        <v>0</v>
      </c>
    </row>
    <row r="56" spans="1:38">
      <c r="A56" s="8">
        <f>IF(OUT!C101="", "", OUT!C101)</f>
        <v>731</v>
      </c>
      <c r="B56" s="20">
        <f>IF(OUT!A101="", "", OUT!A101)</f>
        <v>73096</v>
      </c>
      <c r="C56" s="8" t="str">
        <f>IF(OUT!D101="", "", OUT!D101)</f>
        <v>O</v>
      </c>
      <c r="D56" s="28"/>
      <c r="E56" s="8" t="str">
        <f>IF(OUT!E101="", "", OUT!E101)</f>
        <v>72 TRAY</v>
      </c>
      <c r="F56" s="25" t="str">
        <f>IF(OUT!AE101="NEW", "✷", "")</f>
        <v/>
      </c>
      <c r="G56" s="11" t="str">
        <f>IF(OUT!B101="", "", OUT!B101)</f>
        <v>ERIGERON KARVINSKIANUS</v>
      </c>
      <c r="H56" s="21">
        <f t="shared" si="5"/>
        <v>0.84799999999999998</v>
      </c>
      <c r="I56" s="22">
        <f t="shared" si="6"/>
        <v>61.05</v>
      </c>
      <c r="J56" s="37" t="str">
        <f>IF(OUT!F101="", "", OUT!F101)</f>
        <v/>
      </c>
      <c r="K56" s="8">
        <f>IF(OUT!P101="", "", OUT!P101)</f>
        <v>72</v>
      </c>
      <c r="L56" s="8" t="str">
        <f>IF(OUT!AE101="", "", OUT!AE101)</f>
        <v/>
      </c>
      <c r="M56" s="8" t="str">
        <f>IF(OUT!AG101="", "", OUT!AG101)</f>
        <v/>
      </c>
      <c r="N56" s="8" t="str">
        <f>IF(OUT!AQ101="", "", OUT!AQ101)</f>
        <v/>
      </c>
      <c r="O56" s="8" t="str">
        <f>IF(OUT!BM101="", "", OUT!BM101)</f>
        <v>T4</v>
      </c>
      <c r="P56" s="9">
        <f>IF(OUT!N101="", "", OUT!N101)</f>
        <v>0.84799999999999998</v>
      </c>
      <c r="Q56" s="10">
        <f>IF(OUT!O101="", "", OUT!O101)</f>
        <v>61.05</v>
      </c>
      <c r="R56" s="9">
        <f>IF(PPG!H101="", "", PPG!H101)</f>
        <v>0</v>
      </c>
      <c r="S56" s="10">
        <f>IF(PPG!I101="", "", PPG!I101)</f>
        <v>0</v>
      </c>
      <c r="T56" s="9">
        <f>IF(PPG!J101="", "", PPG!J101)</f>
        <v>0</v>
      </c>
      <c r="U56" s="10">
        <f>IF(PPG!K101="", "", PPG!K101)</f>
        <v>0</v>
      </c>
      <c r="V56" s="9">
        <f>IF(PPG!L101="", "", PPG!L101)</f>
        <v>0</v>
      </c>
      <c r="W56" s="10">
        <f>IF(PPG!M101="", "", PPG!M101)</f>
        <v>0</v>
      </c>
      <c r="X56" s="9">
        <f>IF(PPG!N101="", "", PPG!N101)</f>
        <v>0</v>
      </c>
      <c r="Y56" s="10">
        <f>IF(PPG!O101="", "", PPG!O101)</f>
        <v>0</v>
      </c>
      <c r="Z56" s="9">
        <f>IF(PPG!Q101="", "", PPG!Q101)</f>
        <v>0.84799999999999998</v>
      </c>
      <c r="AA56" s="10">
        <f>IF(PPG!R101="", "", PPG!R101)</f>
        <v>61.05</v>
      </c>
      <c r="AB56" s="9">
        <f>IF(PPG!S101="", "", PPG!S101)</f>
        <v>0</v>
      </c>
      <c r="AC56" s="10">
        <f>IF(PPG!T101="", "", PPG!T101)</f>
        <v>0</v>
      </c>
      <c r="AD56" s="9">
        <f>IF(PPG!U101="", "", PPG!U101)</f>
        <v>0</v>
      </c>
      <c r="AE56" s="10">
        <f>IF(PPG!V101="", "", PPG!V101)</f>
        <v>0</v>
      </c>
      <c r="AF56" s="9">
        <f>IF(PPG!W101="", "", PPG!W101)</f>
        <v>0</v>
      </c>
      <c r="AG56" s="10">
        <f>IF(PPG!X101="", "", PPG!X101)</f>
        <v>0</v>
      </c>
      <c r="AH56" s="9">
        <f>IF(PPG!Y101="", "", PPG!Y101)</f>
        <v>0</v>
      </c>
      <c r="AI56" s="10">
        <f>IF(PPG!Z101="", "", PPG!Z101)</f>
        <v>0</v>
      </c>
      <c r="AJ56" s="33" t="str">
        <f t="shared" si="7"/>
        <v>0.00</v>
      </c>
      <c r="AK56" s="8" t="str">
        <f t="shared" si="8"/>
        <v>0</v>
      </c>
      <c r="AL56" s="8" t="str">
        <f t="shared" si="9"/>
        <v>0</v>
      </c>
    </row>
    <row r="57" spans="1:38">
      <c r="A57" s="8">
        <f>IF(OUT!C30="", "", OUT!C30)</f>
        <v>731</v>
      </c>
      <c r="B57" s="20">
        <f>IF(OUT!A30="", "", OUT!A30)</f>
        <v>41623</v>
      </c>
      <c r="C57" s="8" t="str">
        <f>IF(OUT!D30="", "", OUT!D30)</f>
        <v>O</v>
      </c>
      <c r="D57" s="28"/>
      <c r="E57" s="8" t="str">
        <f>IF(OUT!E30="", "", OUT!E30)</f>
        <v>72 TRAY</v>
      </c>
      <c r="F57" s="25" t="str">
        <f>IF(OUT!AE30="NEW", "✷", "")</f>
        <v/>
      </c>
      <c r="G57" s="11" t="str">
        <f>IF(OUT!B30="", "", OUT!B30)</f>
        <v>ERIGERON KARVINSKIANUS SPINDRIFT</v>
      </c>
      <c r="H57" s="21">
        <f t="shared" si="5"/>
        <v>1.083</v>
      </c>
      <c r="I57" s="22">
        <f t="shared" si="6"/>
        <v>77.97</v>
      </c>
      <c r="J57" s="37" t="str">
        <f>IF(OUT!F30="", "", OUT!F30)</f>
        <v/>
      </c>
      <c r="K57" s="8">
        <f>IF(OUT!P30="", "", OUT!P30)</f>
        <v>72</v>
      </c>
      <c r="L57" s="8" t="str">
        <f>IF(OUT!AE30="", "", OUT!AE30)</f>
        <v/>
      </c>
      <c r="M57" s="8" t="str">
        <f>IF(OUT!AG30="", "", OUT!AG30)</f>
        <v/>
      </c>
      <c r="N57" s="8" t="str">
        <f>IF(OUT!AQ30="", "", OUT!AQ30)</f>
        <v/>
      </c>
      <c r="O57" s="8" t="str">
        <f>IF(OUT!BM30="", "", OUT!BM30)</f>
        <v>T4</v>
      </c>
      <c r="P57" s="9">
        <f>IF(OUT!N30="", "", OUT!N30)</f>
        <v>1.083</v>
      </c>
      <c r="Q57" s="10">
        <f>IF(OUT!O30="", "", OUT!O30)</f>
        <v>77.97</v>
      </c>
      <c r="R57" s="9">
        <f>IF(PPG!H30="", "", PPG!H30)</f>
        <v>0</v>
      </c>
      <c r="S57" s="10">
        <f>IF(PPG!I30="", "", PPG!I30)</f>
        <v>0</v>
      </c>
      <c r="T57" s="9">
        <f>IF(PPG!J30="", "", PPG!J30)</f>
        <v>0</v>
      </c>
      <c r="U57" s="10">
        <f>IF(PPG!K30="", "", PPG!K30)</f>
        <v>0</v>
      </c>
      <c r="V57" s="9">
        <f>IF(PPG!L30="", "", PPG!L30)</f>
        <v>0</v>
      </c>
      <c r="W57" s="10">
        <f>IF(PPG!M30="", "", PPG!M30)</f>
        <v>0</v>
      </c>
      <c r="X57" s="9">
        <f>IF(PPG!N30="", "", PPG!N30)</f>
        <v>0</v>
      </c>
      <c r="Y57" s="10">
        <f>IF(PPG!O30="", "", PPG!O30)</f>
        <v>0</v>
      </c>
      <c r="Z57" s="9">
        <f>IF(PPG!Q30="", "", PPG!Q30)</f>
        <v>1.083</v>
      </c>
      <c r="AA57" s="10">
        <f>IF(PPG!R30="", "", PPG!R30)</f>
        <v>77.97</v>
      </c>
      <c r="AB57" s="9">
        <f>IF(PPG!S30="", "", PPG!S30)</f>
        <v>0</v>
      </c>
      <c r="AC57" s="10">
        <f>IF(PPG!T30="", "", PPG!T30)</f>
        <v>0</v>
      </c>
      <c r="AD57" s="9">
        <f>IF(PPG!U30="", "", PPG!U30)</f>
        <v>0</v>
      </c>
      <c r="AE57" s="10">
        <f>IF(PPG!V30="", "", PPG!V30)</f>
        <v>0</v>
      </c>
      <c r="AF57" s="9">
        <f>IF(PPG!W30="", "", PPG!W30)</f>
        <v>0</v>
      </c>
      <c r="AG57" s="10">
        <f>IF(PPG!X30="", "", PPG!X30)</f>
        <v>0</v>
      </c>
      <c r="AH57" s="9">
        <f>IF(PPG!Y30="", "", PPG!Y30)</f>
        <v>0</v>
      </c>
      <c r="AI57" s="10">
        <f>IF(PPG!Z30="", "", PPG!Z30)</f>
        <v>0</v>
      </c>
      <c r="AJ57" s="33" t="str">
        <f t="shared" si="7"/>
        <v>0.00</v>
      </c>
      <c r="AK57" s="8" t="str">
        <f t="shared" si="8"/>
        <v>0</v>
      </c>
      <c r="AL57" s="8" t="str">
        <f t="shared" si="9"/>
        <v>0</v>
      </c>
    </row>
    <row r="58" spans="1:38">
      <c r="A58" s="8">
        <f>IF(OUT!C29="", "", OUT!C29)</f>
        <v>731</v>
      </c>
      <c r="B58" s="20">
        <f>IF(OUT!A29="", "", OUT!A29)</f>
        <v>41622</v>
      </c>
      <c r="C58" s="8" t="str">
        <f>IF(OUT!D29="", "", OUT!D29)</f>
        <v>O</v>
      </c>
      <c r="D58" s="28"/>
      <c r="E58" s="8" t="str">
        <f>IF(OUT!E29="", "", OUT!E29)</f>
        <v>72 TRAY</v>
      </c>
      <c r="F58" s="25" t="str">
        <f>IF(OUT!AE29="NEW", "✷", "")</f>
        <v/>
      </c>
      <c r="G58" s="11" t="str">
        <f>IF(OUT!B29="", "", OUT!B29)</f>
        <v>ERIGERON W.R. (WR)</v>
      </c>
      <c r="H58" s="21">
        <f t="shared" si="5"/>
        <v>0.92200000000000004</v>
      </c>
      <c r="I58" s="22">
        <f t="shared" si="6"/>
        <v>66.38</v>
      </c>
      <c r="J58" s="37" t="str">
        <f>IF(OUT!F29="", "", OUT!F29)</f>
        <v/>
      </c>
      <c r="K58" s="8">
        <f>IF(OUT!P29="", "", OUT!P29)</f>
        <v>72</v>
      </c>
      <c r="L58" s="8" t="str">
        <f>IF(OUT!AE29="", "", OUT!AE29)</f>
        <v/>
      </c>
      <c r="M58" s="8" t="str">
        <f>IF(OUT!AG29="", "", OUT!AG29)</f>
        <v/>
      </c>
      <c r="N58" s="8" t="str">
        <f>IF(OUT!AQ29="", "", OUT!AQ29)</f>
        <v/>
      </c>
      <c r="O58" s="8" t="str">
        <f>IF(OUT!BM29="", "", OUT!BM29)</f>
        <v>T4</v>
      </c>
      <c r="P58" s="9">
        <f>IF(OUT!N29="", "", OUT!N29)</f>
        <v>0.92200000000000004</v>
      </c>
      <c r="Q58" s="10">
        <f>IF(OUT!O29="", "", OUT!O29)</f>
        <v>66.38</v>
      </c>
      <c r="R58" s="9">
        <f>IF(PPG!H29="", "", PPG!H29)</f>
        <v>0</v>
      </c>
      <c r="S58" s="10">
        <f>IF(PPG!I29="", "", PPG!I29)</f>
        <v>0</v>
      </c>
      <c r="T58" s="9">
        <f>IF(PPG!J29="", "", PPG!J29)</f>
        <v>0</v>
      </c>
      <c r="U58" s="10">
        <f>IF(PPG!K29="", "", PPG!K29)</f>
        <v>0</v>
      </c>
      <c r="V58" s="9">
        <f>IF(PPG!L29="", "", PPG!L29)</f>
        <v>0</v>
      </c>
      <c r="W58" s="10">
        <f>IF(PPG!M29="", "", PPG!M29)</f>
        <v>0</v>
      </c>
      <c r="X58" s="9">
        <f>IF(PPG!N29="", "", PPG!N29)</f>
        <v>0</v>
      </c>
      <c r="Y58" s="10">
        <f>IF(PPG!O29="", "", PPG!O29)</f>
        <v>0</v>
      </c>
      <c r="Z58" s="9">
        <f>IF(PPG!Q29="", "", PPG!Q29)</f>
        <v>0.92200000000000004</v>
      </c>
      <c r="AA58" s="10">
        <f>IF(PPG!R29="", "", PPG!R29)</f>
        <v>66.38</v>
      </c>
      <c r="AB58" s="9">
        <f>IF(PPG!S29="", "", PPG!S29)</f>
        <v>0</v>
      </c>
      <c r="AC58" s="10">
        <f>IF(PPG!T29="", "", PPG!T29)</f>
        <v>0</v>
      </c>
      <c r="AD58" s="9">
        <f>IF(PPG!U29="", "", PPG!U29)</f>
        <v>0</v>
      </c>
      <c r="AE58" s="10">
        <f>IF(PPG!V29="", "", PPG!V29)</f>
        <v>0</v>
      </c>
      <c r="AF58" s="9">
        <f>IF(PPG!W29="", "", PPG!W29)</f>
        <v>0</v>
      </c>
      <c r="AG58" s="10">
        <f>IF(PPG!X29="", "", PPG!X29)</f>
        <v>0</v>
      </c>
      <c r="AH58" s="9">
        <f>IF(PPG!Y29="", "", PPG!Y29)</f>
        <v>0</v>
      </c>
      <c r="AI58" s="10">
        <f>IF(PPG!Z29="", "", PPG!Z29)</f>
        <v>0</v>
      </c>
      <c r="AJ58" s="33" t="str">
        <f t="shared" si="7"/>
        <v>0.00</v>
      </c>
      <c r="AK58" s="8" t="str">
        <f t="shared" si="8"/>
        <v>0</v>
      </c>
      <c r="AL58" s="8" t="str">
        <f t="shared" si="9"/>
        <v>0</v>
      </c>
    </row>
    <row r="59" spans="1:38">
      <c r="A59" s="8">
        <f>IF(OUT!C144="", "", OUT!C144)</f>
        <v>731</v>
      </c>
      <c r="B59" s="20">
        <f>IF(OUT!A144="", "", OUT!A144)</f>
        <v>84270</v>
      </c>
      <c r="C59" s="8" t="str">
        <f>IF(OUT!D144="", "", OUT!D144)</f>
        <v>O</v>
      </c>
      <c r="D59" s="28"/>
      <c r="E59" s="8" t="str">
        <f>IF(OUT!E144="", "", OUT!E144)</f>
        <v>72 TRAY</v>
      </c>
      <c r="F59" s="25" t="str">
        <f>IF(OUT!AE144="NEW", "✷", "")</f>
        <v/>
      </c>
      <c r="G59" s="11" t="str">
        <f>IF(OUT!B144="", "", OUT!B144)</f>
        <v>ERIOGONUM FASCICULATUM WARRINER LYTLE</v>
      </c>
      <c r="H59" s="21">
        <f t="shared" si="5"/>
        <v>0.97599999999999998</v>
      </c>
      <c r="I59" s="22">
        <f t="shared" si="6"/>
        <v>70.27</v>
      </c>
      <c r="J59" s="37" t="str">
        <f>IF(OUT!F144="", "", OUT!F144)</f>
        <v/>
      </c>
      <c r="K59" s="8">
        <f>IF(OUT!P144="", "", OUT!P144)</f>
        <v>72</v>
      </c>
      <c r="L59" s="8" t="str">
        <f>IF(OUT!AE144="", "", OUT!AE144)</f>
        <v/>
      </c>
      <c r="M59" s="8" t="str">
        <f>IF(OUT!AG144="", "", OUT!AG144)</f>
        <v/>
      </c>
      <c r="N59" s="8" t="str">
        <f>IF(OUT!AQ144="", "", OUT!AQ144)</f>
        <v/>
      </c>
      <c r="O59" s="8" t="str">
        <f>IF(OUT!BM144="", "", OUT!BM144)</f>
        <v>T4</v>
      </c>
      <c r="P59" s="9">
        <f>IF(OUT!N144="", "", OUT!N144)</f>
        <v>0.97599999999999998</v>
      </c>
      <c r="Q59" s="10">
        <f>IF(OUT!O144="", "", OUT!O144)</f>
        <v>70.27</v>
      </c>
      <c r="R59" s="9">
        <f>IF(PPG!H144="", "", PPG!H144)</f>
        <v>0</v>
      </c>
      <c r="S59" s="10">
        <f>IF(PPG!I144="", "", PPG!I144)</f>
        <v>0</v>
      </c>
      <c r="T59" s="9">
        <f>IF(PPG!J144="", "", PPG!J144)</f>
        <v>0</v>
      </c>
      <c r="U59" s="10">
        <f>IF(PPG!K144="", "", PPG!K144)</f>
        <v>0</v>
      </c>
      <c r="V59" s="9">
        <f>IF(PPG!L144="", "", PPG!L144)</f>
        <v>0</v>
      </c>
      <c r="W59" s="10">
        <f>IF(PPG!M144="", "", PPG!M144)</f>
        <v>0</v>
      </c>
      <c r="X59" s="9">
        <f>IF(PPG!N144="", "", PPG!N144)</f>
        <v>0</v>
      </c>
      <c r="Y59" s="10">
        <f>IF(PPG!O144="", "", PPG!O144)</f>
        <v>0</v>
      </c>
      <c r="Z59" s="9">
        <f>IF(PPG!Q144="", "", PPG!Q144)</f>
        <v>0.97599999999999998</v>
      </c>
      <c r="AA59" s="10">
        <f>IF(PPG!R144="", "", PPG!R144)</f>
        <v>70.27</v>
      </c>
      <c r="AB59" s="9">
        <f>IF(PPG!S144="", "", PPG!S144)</f>
        <v>0</v>
      </c>
      <c r="AC59" s="10">
        <f>IF(PPG!T144="", "", PPG!T144)</f>
        <v>0</v>
      </c>
      <c r="AD59" s="9">
        <f>IF(PPG!U144="", "", PPG!U144)</f>
        <v>0</v>
      </c>
      <c r="AE59" s="10">
        <f>IF(PPG!V144="", "", PPG!V144)</f>
        <v>0</v>
      </c>
      <c r="AF59" s="9">
        <f>IF(PPG!W144="", "", PPG!W144)</f>
        <v>0</v>
      </c>
      <c r="AG59" s="10">
        <f>IF(PPG!X144="", "", PPG!X144)</f>
        <v>0</v>
      </c>
      <c r="AH59" s="9">
        <f>IF(PPG!Y144="", "", PPG!Y144)</f>
        <v>0</v>
      </c>
      <c r="AI59" s="10">
        <f>IF(PPG!Z144="", "", PPG!Z144)</f>
        <v>0</v>
      </c>
      <c r="AJ59" s="33" t="str">
        <f t="shared" si="7"/>
        <v>0.00</v>
      </c>
      <c r="AK59" s="8" t="str">
        <f t="shared" si="8"/>
        <v>0</v>
      </c>
      <c r="AL59" s="8" t="str">
        <f t="shared" si="9"/>
        <v>0</v>
      </c>
    </row>
    <row r="60" spans="1:38">
      <c r="A60" s="8">
        <f>IF(OUT!C78="", "", OUT!C78)</f>
        <v>731</v>
      </c>
      <c r="B60" s="20">
        <f>IF(OUT!A78="", "", OUT!A78)</f>
        <v>59229</v>
      </c>
      <c r="C60" s="8" t="str">
        <f>IF(OUT!D78="", "", OUT!D78)</f>
        <v>O</v>
      </c>
      <c r="D60" s="28"/>
      <c r="E60" s="8" t="str">
        <f>IF(OUT!E78="", "", OUT!E78)</f>
        <v>72 TRAY</v>
      </c>
      <c r="F60" s="25" t="str">
        <f>IF(OUT!AE78="NEW", "✷", "")</f>
        <v/>
      </c>
      <c r="G60" s="11" t="str">
        <f>IF(OUT!B78="", "", OUT!B78)</f>
        <v>ERIOPHYLLUM LANATUM SISKIYOU</v>
      </c>
      <c r="H60" s="21">
        <f t="shared" si="5"/>
        <v>0.89</v>
      </c>
      <c r="I60" s="22">
        <f t="shared" si="6"/>
        <v>64.08</v>
      </c>
      <c r="J60" s="37" t="str">
        <f>IF(OUT!F78="", "", OUT!F78)</f>
        <v/>
      </c>
      <c r="K60" s="8">
        <f>IF(OUT!P78="", "", OUT!P78)</f>
        <v>72</v>
      </c>
      <c r="L60" s="8" t="str">
        <f>IF(OUT!AE78="", "", OUT!AE78)</f>
        <v/>
      </c>
      <c r="M60" s="8" t="str">
        <f>IF(OUT!AG78="", "", OUT!AG78)</f>
        <v/>
      </c>
      <c r="N60" s="8" t="str">
        <f>IF(OUT!AQ78="", "", OUT!AQ78)</f>
        <v/>
      </c>
      <c r="O60" s="8" t="str">
        <f>IF(OUT!BM78="", "", OUT!BM78)</f>
        <v>T4</v>
      </c>
      <c r="P60" s="9">
        <f>IF(OUT!N78="", "", OUT!N78)</f>
        <v>0.89</v>
      </c>
      <c r="Q60" s="10">
        <f>IF(OUT!O78="", "", OUT!O78)</f>
        <v>64.08</v>
      </c>
      <c r="R60" s="9">
        <f>IF(PPG!H78="", "", PPG!H78)</f>
        <v>0</v>
      </c>
      <c r="S60" s="10">
        <f>IF(PPG!I78="", "", PPG!I78)</f>
        <v>0</v>
      </c>
      <c r="T60" s="9">
        <f>IF(PPG!J78="", "", PPG!J78)</f>
        <v>0</v>
      </c>
      <c r="U60" s="10">
        <f>IF(PPG!K78="", "", PPG!K78)</f>
        <v>0</v>
      </c>
      <c r="V60" s="9">
        <f>IF(PPG!L78="", "", PPG!L78)</f>
        <v>0</v>
      </c>
      <c r="W60" s="10">
        <f>IF(PPG!M78="", "", PPG!M78)</f>
        <v>0</v>
      </c>
      <c r="X60" s="9">
        <f>IF(PPG!N78="", "", PPG!N78)</f>
        <v>0</v>
      </c>
      <c r="Y60" s="10">
        <f>IF(PPG!O78="", "", PPG!O78)</f>
        <v>0</v>
      </c>
      <c r="Z60" s="9">
        <f>IF(PPG!Q78="", "", PPG!Q78)</f>
        <v>0.89</v>
      </c>
      <c r="AA60" s="10">
        <f>IF(PPG!R78="", "", PPG!R78)</f>
        <v>64.08</v>
      </c>
      <c r="AB60" s="9">
        <f>IF(PPG!S78="", "", PPG!S78)</f>
        <v>0</v>
      </c>
      <c r="AC60" s="10">
        <f>IF(PPG!T78="", "", PPG!T78)</f>
        <v>0</v>
      </c>
      <c r="AD60" s="9">
        <f>IF(PPG!U78="", "", PPG!U78)</f>
        <v>0</v>
      </c>
      <c r="AE60" s="10">
        <f>IF(PPG!V78="", "", PPG!V78)</f>
        <v>0</v>
      </c>
      <c r="AF60" s="9">
        <f>IF(PPG!W78="", "", PPG!W78)</f>
        <v>0</v>
      </c>
      <c r="AG60" s="10">
        <f>IF(PPG!X78="", "", PPG!X78)</f>
        <v>0</v>
      </c>
      <c r="AH60" s="9">
        <f>IF(PPG!Y78="", "", PPG!Y78)</f>
        <v>0</v>
      </c>
      <c r="AI60" s="10">
        <f>IF(PPG!Z78="", "", PPG!Z78)</f>
        <v>0</v>
      </c>
      <c r="AJ60" s="33" t="str">
        <f t="shared" si="7"/>
        <v>0.00</v>
      </c>
      <c r="AK60" s="8" t="str">
        <f t="shared" si="8"/>
        <v>0</v>
      </c>
      <c r="AL60" s="8" t="str">
        <f t="shared" si="9"/>
        <v>0</v>
      </c>
    </row>
    <row r="61" spans="1:38">
      <c r="A61" s="8">
        <f>IF(OUT!C5="", "", OUT!C5)</f>
        <v>731</v>
      </c>
      <c r="B61" s="20">
        <f>IF(OUT!A5="", "", OUT!A5)</f>
        <v>30226</v>
      </c>
      <c r="C61" s="8" t="str">
        <f>IF(OUT!D5="", "", OUT!D5)</f>
        <v>O</v>
      </c>
      <c r="D61" s="28"/>
      <c r="E61" s="8" t="str">
        <f>IF(OUT!E5="", "", OUT!E5)</f>
        <v>72 TRAY</v>
      </c>
      <c r="F61" s="25" t="str">
        <f>IF(OUT!AE5="NEW", "✷", "")</f>
        <v/>
      </c>
      <c r="G61" s="11" t="str">
        <f>IF(OUT!B5="", "", OUT!B5)</f>
        <v>ERYSIMUM LINIFOLIUM BOWLES MAUVE</v>
      </c>
      <c r="H61" s="21">
        <f t="shared" si="5"/>
        <v>0.86899999999999999</v>
      </c>
      <c r="I61" s="22">
        <f t="shared" si="6"/>
        <v>62.56</v>
      </c>
      <c r="J61" s="37" t="str">
        <f>IF(OUT!F5="", "", OUT!F5)</f>
        <v/>
      </c>
      <c r="K61" s="8">
        <f>IF(OUT!P5="", "", OUT!P5)</f>
        <v>72</v>
      </c>
      <c r="L61" s="8" t="str">
        <f>IF(OUT!AE5="", "", OUT!AE5)</f>
        <v/>
      </c>
      <c r="M61" s="8" t="str">
        <f>IF(OUT!AG5="", "", OUT!AG5)</f>
        <v/>
      </c>
      <c r="N61" s="8" t="str">
        <f>IF(OUT!AQ5="", "", OUT!AQ5)</f>
        <v/>
      </c>
      <c r="O61" s="8" t="str">
        <f>IF(OUT!BM5="", "", OUT!BM5)</f>
        <v>T4</v>
      </c>
      <c r="P61" s="9">
        <f>IF(OUT!N5="", "", OUT!N5)</f>
        <v>0.86899999999999999</v>
      </c>
      <c r="Q61" s="10">
        <f>IF(OUT!O5="", "", OUT!O5)</f>
        <v>62.56</v>
      </c>
      <c r="R61" s="9">
        <f>IF(PPG!H5="", "", PPG!H5)</f>
        <v>0</v>
      </c>
      <c r="S61" s="10">
        <f>IF(PPG!I5="", "", PPG!I5)</f>
        <v>0</v>
      </c>
      <c r="T61" s="9">
        <f>IF(PPG!J5="", "", PPG!J5)</f>
        <v>0</v>
      </c>
      <c r="U61" s="10">
        <f>IF(PPG!K5="", "", PPG!K5)</f>
        <v>0</v>
      </c>
      <c r="V61" s="9">
        <f>IF(PPG!L5="", "", PPG!L5)</f>
        <v>0</v>
      </c>
      <c r="W61" s="10">
        <f>IF(PPG!M5="", "", PPG!M5)</f>
        <v>0</v>
      </c>
      <c r="X61" s="9">
        <f>IF(PPG!N5="", "", PPG!N5)</f>
        <v>0</v>
      </c>
      <c r="Y61" s="10">
        <f>IF(PPG!O5="", "", PPG!O5)</f>
        <v>0</v>
      </c>
      <c r="Z61" s="9">
        <f>IF(PPG!Q5="", "", PPG!Q5)</f>
        <v>0.86899999999999999</v>
      </c>
      <c r="AA61" s="10">
        <f>IF(PPG!R5="", "", PPG!R5)</f>
        <v>62.56</v>
      </c>
      <c r="AB61" s="9">
        <f>IF(PPG!S5="", "", PPG!S5)</f>
        <v>0</v>
      </c>
      <c r="AC61" s="10">
        <f>IF(PPG!T5="", "", PPG!T5)</f>
        <v>0</v>
      </c>
      <c r="AD61" s="9">
        <f>IF(PPG!U5="", "", PPG!U5)</f>
        <v>0</v>
      </c>
      <c r="AE61" s="10">
        <f>IF(PPG!V5="", "", PPG!V5)</f>
        <v>0</v>
      </c>
      <c r="AF61" s="9">
        <f>IF(PPG!W5="", "", PPG!W5)</f>
        <v>0</v>
      </c>
      <c r="AG61" s="10">
        <f>IF(PPG!X5="", "", PPG!X5)</f>
        <v>0</v>
      </c>
      <c r="AH61" s="9">
        <f>IF(PPG!Y5="", "", PPG!Y5)</f>
        <v>0</v>
      </c>
      <c r="AI61" s="10">
        <f>IF(PPG!Z5="", "", PPG!Z5)</f>
        <v>0</v>
      </c>
      <c r="AJ61" s="33" t="str">
        <f t="shared" si="7"/>
        <v>0.00</v>
      </c>
      <c r="AK61" s="8" t="str">
        <f t="shared" si="8"/>
        <v>0</v>
      </c>
      <c r="AL61" s="8" t="str">
        <f t="shared" si="9"/>
        <v>0</v>
      </c>
    </row>
    <row r="62" spans="1:38">
      <c r="A62" s="8">
        <f>IF(OUT!C76="", "", OUT!C76)</f>
        <v>731</v>
      </c>
      <c r="B62" s="20">
        <f>IF(OUT!A76="", "", OUT!A76)</f>
        <v>58871</v>
      </c>
      <c r="C62" s="8" t="str">
        <f>IF(OUT!D76="", "", OUT!D76)</f>
        <v>O</v>
      </c>
      <c r="D62" s="28"/>
      <c r="E62" s="8" t="str">
        <f>IF(OUT!E76="", "", OUT!E76)</f>
        <v>72 TRAY</v>
      </c>
      <c r="F62" s="25" t="str">
        <f>IF(OUT!AE76="NEW", "✷", "")</f>
        <v/>
      </c>
      <c r="G62" s="11" t="str">
        <f>IF(OUT!B76="", "", OUT!B76)</f>
        <v>EUPHORBIA X MARTINII (Light Green)</v>
      </c>
      <c r="H62" s="21">
        <f t="shared" si="5"/>
        <v>0.93300000000000005</v>
      </c>
      <c r="I62" s="22">
        <f t="shared" si="6"/>
        <v>67.17</v>
      </c>
      <c r="J62" s="37" t="str">
        <f>IF(OUT!F76="", "", OUT!F76)</f>
        <v/>
      </c>
      <c r="K62" s="8">
        <f>IF(OUT!P76="", "", OUT!P76)</f>
        <v>72</v>
      </c>
      <c r="L62" s="8" t="str">
        <f>IF(OUT!AE76="", "", OUT!AE76)</f>
        <v/>
      </c>
      <c r="M62" s="8" t="str">
        <f>IF(OUT!AG76="", "", OUT!AG76)</f>
        <v/>
      </c>
      <c r="N62" s="8" t="str">
        <f>IF(OUT!AQ76="", "", OUT!AQ76)</f>
        <v/>
      </c>
      <c r="O62" s="8" t="str">
        <f>IF(OUT!BM76="", "", OUT!BM76)</f>
        <v>T4</v>
      </c>
      <c r="P62" s="9">
        <f>IF(OUT!N76="", "", OUT!N76)</f>
        <v>0.93300000000000005</v>
      </c>
      <c r="Q62" s="10">
        <f>IF(OUT!O76="", "", OUT!O76)</f>
        <v>67.17</v>
      </c>
      <c r="R62" s="9">
        <f>IF(PPG!H76="", "", PPG!H76)</f>
        <v>0</v>
      </c>
      <c r="S62" s="10">
        <f>IF(PPG!I76="", "", PPG!I76)</f>
        <v>0</v>
      </c>
      <c r="T62" s="9">
        <f>IF(PPG!J76="", "", PPG!J76)</f>
        <v>0</v>
      </c>
      <c r="U62" s="10">
        <f>IF(PPG!K76="", "", PPG!K76)</f>
        <v>0</v>
      </c>
      <c r="V62" s="9">
        <f>IF(PPG!L76="", "", PPG!L76)</f>
        <v>0</v>
      </c>
      <c r="W62" s="10">
        <f>IF(PPG!M76="", "", PPG!M76)</f>
        <v>0</v>
      </c>
      <c r="X62" s="9">
        <f>IF(PPG!N76="", "", PPG!N76)</f>
        <v>0</v>
      </c>
      <c r="Y62" s="10">
        <f>IF(PPG!O76="", "", PPG!O76)</f>
        <v>0</v>
      </c>
      <c r="Z62" s="9">
        <f>IF(PPG!Q76="", "", PPG!Q76)</f>
        <v>0.93300000000000005</v>
      </c>
      <c r="AA62" s="10">
        <f>IF(PPG!R76="", "", PPG!R76)</f>
        <v>67.17</v>
      </c>
      <c r="AB62" s="9">
        <f>IF(PPG!S76="", "", PPG!S76)</f>
        <v>0</v>
      </c>
      <c r="AC62" s="10">
        <f>IF(PPG!T76="", "", PPG!T76)</f>
        <v>0</v>
      </c>
      <c r="AD62" s="9">
        <f>IF(PPG!U76="", "", PPG!U76)</f>
        <v>0</v>
      </c>
      <c r="AE62" s="10">
        <f>IF(PPG!V76="", "", PPG!V76)</f>
        <v>0</v>
      </c>
      <c r="AF62" s="9">
        <f>IF(PPG!W76="", "", PPG!W76)</f>
        <v>0</v>
      </c>
      <c r="AG62" s="10">
        <f>IF(PPG!X76="", "", PPG!X76)</f>
        <v>0</v>
      </c>
      <c r="AH62" s="9">
        <f>IF(PPG!Y76="", "", PPG!Y76)</f>
        <v>0</v>
      </c>
      <c r="AI62" s="10">
        <f>IF(PPG!Z76="", "", PPG!Z76)</f>
        <v>0</v>
      </c>
      <c r="AJ62" s="33" t="str">
        <f t="shared" si="7"/>
        <v>0.00</v>
      </c>
      <c r="AK62" s="8" t="str">
        <f t="shared" si="8"/>
        <v>0</v>
      </c>
      <c r="AL62" s="8" t="str">
        <f t="shared" si="9"/>
        <v>0</v>
      </c>
    </row>
    <row r="63" spans="1:38">
      <c r="A63" s="8">
        <f>IF(OUT!C123="", "", OUT!C123)</f>
        <v>731</v>
      </c>
      <c r="B63" s="20">
        <f>IF(OUT!A123="", "", OUT!A123)</f>
        <v>76638</v>
      </c>
      <c r="C63" s="8" t="str">
        <f>IF(OUT!D123="", "", OUT!D123)</f>
        <v>O</v>
      </c>
      <c r="D63" s="28"/>
      <c r="E63" s="8" t="str">
        <f>IF(OUT!E123="", "", OUT!E123)</f>
        <v>72 TRAY</v>
      </c>
      <c r="F63" s="25" t="str">
        <f>IF(OUT!AE123="NEW", "✷", "")</f>
        <v/>
      </c>
      <c r="G63" s="11" t="str">
        <f>IF(OUT!B123="", "", OUT!B123)</f>
        <v>EUPHORBIA X MARTINII ASCOT RAINBOW</v>
      </c>
      <c r="H63" s="21">
        <f t="shared" si="5"/>
        <v>1.5</v>
      </c>
      <c r="I63" s="22">
        <f t="shared" si="6"/>
        <v>108</v>
      </c>
      <c r="J63" s="37" t="str">
        <f>IF(OUT!F123="", "", OUT!F123)</f>
        <v/>
      </c>
      <c r="K63" s="8">
        <f>IF(OUT!P123="", "", OUT!P123)</f>
        <v>72</v>
      </c>
      <c r="L63" s="8" t="str">
        <f>IF(OUT!AE123="", "", OUT!AE123)</f>
        <v/>
      </c>
      <c r="M63" s="8" t="str">
        <f>IF(OUT!AG123="", "", OUT!AG123)</f>
        <v>PAT</v>
      </c>
      <c r="N63" s="8" t="str">
        <f>IF(OUT!AQ123="", "", OUT!AQ123)</f>
        <v/>
      </c>
      <c r="O63" s="8" t="str">
        <f>IF(OUT!BM123="", "", OUT!BM123)</f>
        <v>T4</v>
      </c>
      <c r="P63" s="9">
        <f>IF(OUT!N123="", "", OUT!N123)</f>
        <v>1.5</v>
      </c>
      <c r="Q63" s="10">
        <f>IF(OUT!O123="", "", OUT!O123)</f>
        <v>108</v>
      </c>
      <c r="R63" s="9">
        <f>IF(PPG!H123="", "", PPG!H123)</f>
        <v>0</v>
      </c>
      <c r="S63" s="10">
        <f>IF(PPG!I123="", "", PPG!I123)</f>
        <v>0</v>
      </c>
      <c r="T63" s="9">
        <f>IF(PPG!J123="", "", PPG!J123)</f>
        <v>0</v>
      </c>
      <c r="U63" s="10">
        <f>IF(PPG!K123="", "", PPG!K123)</f>
        <v>0</v>
      </c>
      <c r="V63" s="9">
        <f>IF(PPG!L123="", "", PPG!L123)</f>
        <v>0</v>
      </c>
      <c r="W63" s="10">
        <f>IF(PPG!M123="", "", PPG!M123)</f>
        <v>0</v>
      </c>
      <c r="X63" s="9">
        <f>IF(PPG!N123="", "", PPG!N123)</f>
        <v>0</v>
      </c>
      <c r="Y63" s="10">
        <f>IF(PPG!O123="", "", PPG!O123)</f>
        <v>0</v>
      </c>
      <c r="Z63" s="9">
        <f>IF(PPG!Q123="", "", PPG!Q123)</f>
        <v>1.5</v>
      </c>
      <c r="AA63" s="10">
        <f>IF(PPG!R123="", "", PPG!R123)</f>
        <v>108</v>
      </c>
      <c r="AB63" s="9">
        <f>IF(PPG!S123="", "", PPG!S123)</f>
        <v>0</v>
      </c>
      <c r="AC63" s="10">
        <f>IF(PPG!T123="", "", PPG!T123)</f>
        <v>0</v>
      </c>
      <c r="AD63" s="9">
        <f>IF(PPG!U123="", "", PPG!U123)</f>
        <v>0</v>
      </c>
      <c r="AE63" s="10">
        <f>IF(PPG!V123="", "", PPG!V123)</f>
        <v>0</v>
      </c>
      <c r="AF63" s="9">
        <f>IF(PPG!W123="", "", PPG!W123)</f>
        <v>0</v>
      </c>
      <c r="AG63" s="10">
        <f>IF(PPG!X123="", "", PPG!X123)</f>
        <v>0</v>
      </c>
      <c r="AH63" s="9">
        <f>IF(PPG!Y123="", "", PPG!Y123)</f>
        <v>0</v>
      </c>
      <c r="AI63" s="10">
        <f>IF(PPG!Z123="", "", PPG!Z123)</f>
        <v>0</v>
      </c>
      <c r="AJ63" s="33" t="str">
        <f t="shared" si="7"/>
        <v>0.00</v>
      </c>
      <c r="AK63" s="8" t="str">
        <f t="shared" si="8"/>
        <v>0</v>
      </c>
      <c r="AL63" s="8" t="str">
        <f t="shared" si="9"/>
        <v>0</v>
      </c>
    </row>
    <row r="64" spans="1:38">
      <c r="A64" s="8">
        <f>IF(OUT!C102="", "", OUT!C102)</f>
        <v>731</v>
      </c>
      <c r="B64" s="20">
        <f>IF(OUT!A102="", "", OUT!A102)</f>
        <v>73099</v>
      </c>
      <c r="C64" s="8" t="str">
        <f>IF(OUT!D102="", "", OUT!D102)</f>
        <v>O</v>
      </c>
      <c r="D64" s="28"/>
      <c r="E64" s="8" t="str">
        <f>IF(OUT!E102="", "", OUT!E102)</f>
        <v>72 TRAY</v>
      </c>
      <c r="F64" s="25" t="str">
        <f>IF(OUT!AE102="NEW", "✷", "")</f>
        <v/>
      </c>
      <c r="G64" s="11" t="str">
        <f>IF(OUT!B102="", "", OUT!B102)</f>
        <v>EUPHORBIA X MARTINII TINY TIM (Light Green w/Red Centers)</v>
      </c>
      <c r="H64" s="21">
        <f t="shared" si="5"/>
        <v>1.2649999999999999</v>
      </c>
      <c r="I64" s="22">
        <f t="shared" si="6"/>
        <v>91.08</v>
      </c>
      <c r="J64" s="37" t="str">
        <f>IF(OUT!F102="", "", OUT!F102)</f>
        <v/>
      </c>
      <c r="K64" s="8">
        <f>IF(OUT!P102="", "", OUT!P102)</f>
        <v>72</v>
      </c>
      <c r="L64" s="8" t="str">
        <f>IF(OUT!AE102="", "", OUT!AE102)</f>
        <v/>
      </c>
      <c r="M64" s="8" t="str">
        <f>IF(OUT!AG102="", "", OUT!AG102)</f>
        <v>PAT</v>
      </c>
      <c r="N64" s="8" t="str">
        <f>IF(OUT!AQ102="", "", OUT!AQ102)</f>
        <v/>
      </c>
      <c r="O64" s="8" t="str">
        <f>IF(OUT!BM102="", "", OUT!BM102)</f>
        <v>T4</v>
      </c>
      <c r="P64" s="9">
        <f>IF(OUT!N102="", "", OUT!N102)</f>
        <v>1.2649999999999999</v>
      </c>
      <c r="Q64" s="10">
        <f>IF(OUT!O102="", "", OUT!O102)</f>
        <v>91.08</v>
      </c>
      <c r="R64" s="9">
        <f>IF(PPG!H102="", "", PPG!H102)</f>
        <v>0</v>
      </c>
      <c r="S64" s="10">
        <f>IF(PPG!I102="", "", PPG!I102)</f>
        <v>0</v>
      </c>
      <c r="T64" s="9">
        <f>IF(PPG!J102="", "", PPG!J102)</f>
        <v>0</v>
      </c>
      <c r="U64" s="10">
        <f>IF(PPG!K102="", "", PPG!K102)</f>
        <v>0</v>
      </c>
      <c r="V64" s="9">
        <f>IF(PPG!L102="", "", PPG!L102)</f>
        <v>0</v>
      </c>
      <c r="W64" s="10">
        <f>IF(PPG!M102="", "", PPG!M102)</f>
        <v>0</v>
      </c>
      <c r="X64" s="9">
        <f>IF(PPG!N102="", "", PPG!N102)</f>
        <v>0</v>
      </c>
      <c r="Y64" s="10">
        <f>IF(PPG!O102="", "", PPG!O102)</f>
        <v>0</v>
      </c>
      <c r="Z64" s="9">
        <f>IF(PPG!Q102="", "", PPG!Q102)</f>
        <v>1.2649999999999999</v>
      </c>
      <c r="AA64" s="10">
        <f>IF(PPG!R102="", "", PPG!R102)</f>
        <v>91.08</v>
      </c>
      <c r="AB64" s="9">
        <f>IF(PPG!S102="", "", PPG!S102)</f>
        <v>0</v>
      </c>
      <c r="AC64" s="10">
        <f>IF(PPG!T102="", "", PPG!T102)</f>
        <v>0</v>
      </c>
      <c r="AD64" s="9">
        <f>IF(PPG!U102="", "", PPG!U102)</f>
        <v>0</v>
      </c>
      <c r="AE64" s="10">
        <f>IF(PPG!V102="", "", PPG!V102)</f>
        <v>0</v>
      </c>
      <c r="AF64" s="9">
        <f>IF(PPG!W102="", "", PPG!W102)</f>
        <v>0</v>
      </c>
      <c r="AG64" s="10">
        <f>IF(PPG!X102="", "", PPG!X102)</f>
        <v>0</v>
      </c>
      <c r="AH64" s="9">
        <f>IF(PPG!Y102="", "", PPG!Y102)</f>
        <v>0</v>
      </c>
      <c r="AI64" s="10">
        <f>IF(PPG!Z102="", "", PPG!Z102)</f>
        <v>0</v>
      </c>
      <c r="AJ64" s="33" t="str">
        <f t="shared" si="7"/>
        <v>0.00</v>
      </c>
      <c r="AK64" s="8" t="str">
        <f t="shared" si="8"/>
        <v>0</v>
      </c>
      <c r="AL64" s="8" t="str">
        <f t="shared" si="9"/>
        <v>0</v>
      </c>
    </row>
    <row r="65" spans="1:38">
      <c r="A65" s="8">
        <f>IF(OUT!C54="", "", OUT!C54)</f>
        <v>731</v>
      </c>
      <c r="B65" s="20">
        <f>IF(OUT!A54="", "", OUT!A54)</f>
        <v>54288</v>
      </c>
      <c r="C65" s="8" t="str">
        <f>IF(OUT!D54="", "", OUT!D54)</f>
        <v>O</v>
      </c>
      <c r="D65" s="28"/>
      <c r="E65" s="8" t="str">
        <f>IF(OUT!E54="", "", OUT!E54)</f>
        <v>72 TRAY</v>
      </c>
      <c r="F65" s="25" t="str">
        <f>IF(OUT!AE54="NEW", "✷", "")</f>
        <v/>
      </c>
      <c r="G65" s="11" t="str">
        <f>IF(OUT!B54="", "", OUT!B54)</f>
        <v>GAURA LINDHEIMERI SISKIYOU PINK (Wine Red Buds to Rose Pink)</v>
      </c>
      <c r="H65" s="21">
        <f t="shared" si="5"/>
        <v>0.84799999999999998</v>
      </c>
      <c r="I65" s="22">
        <f t="shared" si="6"/>
        <v>61.05</v>
      </c>
      <c r="J65" s="37" t="str">
        <f>IF(OUT!F54="", "", OUT!F54)</f>
        <v/>
      </c>
      <c r="K65" s="8">
        <f>IF(OUT!P54="", "", OUT!P54)</f>
        <v>72</v>
      </c>
      <c r="L65" s="8" t="str">
        <f>IF(OUT!AE54="", "", OUT!AE54)</f>
        <v/>
      </c>
      <c r="M65" s="8" t="str">
        <f>IF(OUT!AG54="", "", OUT!AG54)</f>
        <v/>
      </c>
      <c r="N65" s="8" t="str">
        <f>IF(OUT!AQ54="", "", OUT!AQ54)</f>
        <v/>
      </c>
      <c r="O65" s="8" t="str">
        <f>IF(OUT!BM54="", "", OUT!BM54)</f>
        <v>T4</v>
      </c>
      <c r="P65" s="9">
        <f>IF(OUT!N54="", "", OUT!N54)</f>
        <v>0.84799999999999998</v>
      </c>
      <c r="Q65" s="10">
        <f>IF(OUT!O54="", "", OUT!O54)</f>
        <v>61.05</v>
      </c>
      <c r="R65" s="9">
        <f>IF(PPG!H54="", "", PPG!H54)</f>
        <v>0</v>
      </c>
      <c r="S65" s="10">
        <f>IF(PPG!I54="", "", PPG!I54)</f>
        <v>0</v>
      </c>
      <c r="T65" s="9">
        <f>IF(PPG!J54="", "", PPG!J54)</f>
        <v>0</v>
      </c>
      <c r="U65" s="10">
        <f>IF(PPG!K54="", "", PPG!K54)</f>
        <v>0</v>
      </c>
      <c r="V65" s="9">
        <f>IF(PPG!L54="", "", PPG!L54)</f>
        <v>0</v>
      </c>
      <c r="W65" s="10">
        <f>IF(PPG!M54="", "", PPG!M54)</f>
        <v>0</v>
      </c>
      <c r="X65" s="9">
        <f>IF(PPG!N54="", "", PPG!N54)</f>
        <v>0</v>
      </c>
      <c r="Y65" s="10">
        <f>IF(PPG!O54="", "", PPG!O54)</f>
        <v>0</v>
      </c>
      <c r="Z65" s="9">
        <f>IF(PPG!Q54="", "", PPG!Q54)</f>
        <v>0.84799999999999998</v>
      </c>
      <c r="AA65" s="10">
        <f>IF(PPG!R54="", "", PPG!R54)</f>
        <v>61.05</v>
      </c>
      <c r="AB65" s="9">
        <f>IF(PPG!S54="", "", PPG!S54)</f>
        <v>0</v>
      </c>
      <c r="AC65" s="10">
        <f>IF(PPG!T54="", "", PPG!T54)</f>
        <v>0</v>
      </c>
      <c r="AD65" s="9">
        <f>IF(PPG!U54="", "", PPG!U54)</f>
        <v>0</v>
      </c>
      <c r="AE65" s="10">
        <f>IF(PPG!V54="", "", PPG!V54)</f>
        <v>0</v>
      </c>
      <c r="AF65" s="9">
        <f>IF(PPG!W54="", "", PPG!W54)</f>
        <v>0</v>
      </c>
      <c r="AG65" s="10">
        <f>IF(PPG!X54="", "", PPG!X54)</f>
        <v>0</v>
      </c>
      <c r="AH65" s="9">
        <f>IF(PPG!Y54="", "", PPG!Y54)</f>
        <v>0</v>
      </c>
      <c r="AI65" s="10">
        <f>IF(PPG!Z54="", "", PPG!Z54)</f>
        <v>0</v>
      </c>
      <c r="AJ65" s="33" t="str">
        <f t="shared" si="7"/>
        <v>0.00</v>
      </c>
      <c r="AK65" s="8" t="str">
        <f t="shared" si="8"/>
        <v>0</v>
      </c>
      <c r="AL65" s="8" t="str">
        <f t="shared" si="9"/>
        <v>0</v>
      </c>
    </row>
    <row r="66" spans="1:38">
      <c r="A66" s="8">
        <f>IF(OUT!C6="", "", OUT!C6)</f>
        <v>731</v>
      </c>
      <c r="B66" s="20">
        <f>IF(OUT!A6="", "", OUT!A6)</f>
        <v>30241</v>
      </c>
      <c r="C66" s="8" t="str">
        <f>IF(OUT!D6="", "", OUT!D6)</f>
        <v>O</v>
      </c>
      <c r="D66" s="28"/>
      <c r="E66" s="8" t="str">
        <f>IF(OUT!E6="", "", OUT!E6)</f>
        <v>72 TRAY</v>
      </c>
      <c r="F66" s="25" t="str">
        <f>IF(OUT!AE6="NEW", "✷", "")</f>
        <v/>
      </c>
      <c r="G66" s="11" t="str">
        <f>IF(OUT!B6="", "", OUT!B6)</f>
        <v>GAURA LINDHEIMERI WHIRLING BUTTERFLIES (White to Pink)</v>
      </c>
      <c r="H66" s="21">
        <f t="shared" si="5"/>
        <v>0.84799999999999998</v>
      </c>
      <c r="I66" s="22">
        <f t="shared" si="6"/>
        <v>61.05</v>
      </c>
      <c r="J66" s="37" t="str">
        <f>IF(OUT!F6="", "", OUT!F6)</f>
        <v/>
      </c>
      <c r="K66" s="8">
        <f>IF(OUT!P6="", "", OUT!P6)</f>
        <v>72</v>
      </c>
      <c r="L66" s="8" t="str">
        <f>IF(OUT!AE6="", "", OUT!AE6)</f>
        <v/>
      </c>
      <c r="M66" s="8" t="str">
        <f>IF(OUT!AG6="", "", OUT!AG6)</f>
        <v/>
      </c>
      <c r="N66" s="8" t="str">
        <f>IF(OUT!AQ6="", "", OUT!AQ6)</f>
        <v/>
      </c>
      <c r="O66" s="8" t="str">
        <f>IF(OUT!BM6="", "", OUT!BM6)</f>
        <v>T4</v>
      </c>
      <c r="P66" s="9">
        <f>IF(OUT!N6="", "", OUT!N6)</f>
        <v>0.84799999999999998</v>
      </c>
      <c r="Q66" s="10">
        <f>IF(OUT!O6="", "", OUT!O6)</f>
        <v>61.05</v>
      </c>
      <c r="R66" s="9">
        <f>IF(PPG!H6="", "", PPG!H6)</f>
        <v>0</v>
      </c>
      <c r="S66" s="10">
        <f>IF(PPG!I6="", "", PPG!I6)</f>
        <v>0</v>
      </c>
      <c r="T66" s="9">
        <f>IF(PPG!J6="", "", PPG!J6)</f>
        <v>0</v>
      </c>
      <c r="U66" s="10">
        <f>IF(PPG!K6="", "", PPG!K6)</f>
        <v>0</v>
      </c>
      <c r="V66" s="9">
        <f>IF(PPG!L6="", "", PPG!L6)</f>
        <v>0</v>
      </c>
      <c r="W66" s="10">
        <f>IF(PPG!M6="", "", PPG!M6)</f>
        <v>0</v>
      </c>
      <c r="X66" s="9">
        <f>IF(PPG!N6="", "", PPG!N6)</f>
        <v>0</v>
      </c>
      <c r="Y66" s="10">
        <f>IF(PPG!O6="", "", PPG!O6)</f>
        <v>0</v>
      </c>
      <c r="Z66" s="9">
        <f>IF(PPG!Q6="", "", PPG!Q6)</f>
        <v>0.84799999999999998</v>
      </c>
      <c r="AA66" s="10">
        <f>IF(PPG!R6="", "", PPG!R6)</f>
        <v>61.05</v>
      </c>
      <c r="AB66" s="9">
        <f>IF(PPG!S6="", "", PPG!S6)</f>
        <v>0</v>
      </c>
      <c r="AC66" s="10">
        <f>IF(PPG!T6="", "", PPG!T6)</f>
        <v>0</v>
      </c>
      <c r="AD66" s="9">
        <f>IF(PPG!U6="", "", PPG!U6)</f>
        <v>0</v>
      </c>
      <c r="AE66" s="10">
        <f>IF(PPG!V6="", "", PPG!V6)</f>
        <v>0</v>
      </c>
      <c r="AF66" s="9">
        <f>IF(PPG!W6="", "", PPG!W6)</f>
        <v>0</v>
      </c>
      <c r="AG66" s="10">
        <f>IF(PPG!X6="", "", PPG!X6)</f>
        <v>0</v>
      </c>
      <c r="AH66" s="9">
        <f>IF(PPG!Y6="", "", PPG!Y6)</f>
        <v>0</v>
      </c>
      <c r="AI66" s="10">
        <f>IF(PPG!Z6="", "", PPG!Z6)</f>
        <v>0</v>
      </c>
      <c r="AJ66" s="33" t="str">
        <f t="shared" si="7"/>
        <v>0.00</v>
      </c>
      <c r="AK66" s="8" t="str">
        <f t="shared" si="8"/>
        <v>0</v>
      </c>
      <c r="AL66" s="8" t="str">
        <f t="shared" si="9"/>
        <v>0</v>
      </c>
    </row>
    <row r="67" spans="1:38">
      <c r="A67" s="8">
        <f>IF(OUT!C7="", "", OUT!C7)</f>
        <v>731</v>
      </c>
      <c r="B67" s="20">
        <f>IF(OUT!A7="", "", OUT!A7)</f>
        <v>30262</v>
      </c>
      <c r="C67" s="8" t="str">
        <f>IF(OUT!D7="", "", OUT!D7)</f>
        <v>O</v>
      </c>
      <c r="D67" s="28"/>
      <c r="E67" s="8" t="str">
        <f>IF(OUT!E7="", "", OUT!E7)</f>
        <v>72 TRAY</v>
      </c>
      <c r="F67" s="25" t="str">
        <f>IF(OUT!AE7="NEW", "✷", "")</f>
        <v/>
      </c>
      <c r="G67" s="11" t="str">
        <f>IF(OUT!B7="", "", OUT!B7)</f>
        <v>GERANIUM CANTABRIGIENSE BIOKOVO (Hardy Cream White)</v>
      </c>
      <c r="H67" s="21">
        <f t="shared" si="5"/>
        <v>1.008</v>
      </c>
      <c r="I67" s="22">
        <f t="shared" si="6"/>
        <v>72.569999999999993</v>
      </c>
      <c r="J67" s="37" t="str">
        <f>IF(OUT!F7="", "", OUT!F7)</f>
        <v/>
      </c>
      <c r="K67" s="8">
        <f>IF(OUT!P7="", "", OUT!P7)</f>
        <v>72</v>
      </c>
      <c r="L67" s="8" t="str">
        <f>IF(OUT!AE7="", "", OUT!AE7)</f>
        <v/>
      </c>
      <c r="M67" s="8" t="str">
        <f>IF(OUT!AG7="", "", OUT!AG7)</f>
        <v/>
      </c>
      <c r="N67" s="8" t="str">
        <f>IF(OUT!AQ7="", "", OUT!AQ7)</f>
        <v/>
      </c>
      <c r="O67" s="8" t="str">
        <f>IF(OUT!BM7="", "", OUT!BM7)</f>
        <v>T4</v>
      </c>
      <c r="P67" s="9">
        <f>IF(OUT!N7="", "", OUT!N7)</f>
        <v>1.008</v>
      </c>
      <c r="Q67" s="10">
        <f>IF(OUT!O7="", "", OUT!O7)</f>
        <v>72.569999999999993</v>
      </c>
      <c r="R67" s="9">
        <f>IF(PPG!H7="", "", PPG!H7)</f>
        <v>0</v>
      </c>
      <c r="S67" s="10">
        <f>IF(PPG!I7="", "", PPG!I7)</f>
        <v>0</v>
      </c>
      <c r="T67" s="9">
        <f>IF(PPG!J7="", "", PPG!J7)</f>
        <v>0</v>
      </c>
      <c r="U67" s="10">
        <f>IF(PPG!K7="", "", PPG!K7)</f>
        <v>0</v>
      </c>
      <c r="V67" s="9">
        <f>IF(PPG!L7="", "", PPG!L7)</f>
        <v>0</v>
      </c>
      <c r="W67" s="10">
        <f>IF(PPG!M7="", "", PPG!M7)</f>
        <v>0</v>
      </c>
      <c r="X67" s="9">
        <f>IF(PPG!N7="", "", PPG!N7)</f>
        <v>0</v>
      </c>
      <c r="Y67" s="10">
        <f>IF(PPG!O7="", "", PPG!O7)</f>
        <v>0</v>
      </c>
      <c r="Z67" s="9">
        <f>IF(PPG!Q7="", "", PPG!Q7)</f>
        <v>1.008</v>
      </c>
      <c r="AA67" s="10">
        <f>IF(PPG!R7="", "", PPG!R7)</f>
        <v>72.569999999999993</v>
      </c>
      <c r="AB67" s="9">
        <f>IF(PPG!S7="", "", PPG!S7)</f>
        <v>0</v>
      </c>
      <c r="AC67" s="10">
        <f>IF(PPG!T7="", "", PPG!T7)</f>
        <v>0</v>
      </c>
      <c r="AD67" s="9">
        <f>IF(PPG!U7="", "", PPG!U7)</f>
        <v>0</v>
      </c>
      <c r="AE67" s="10">
        <f>IF(PPG!V7="", "", PPG!V7)</f>
        <v>0</v>
      </c>
      <c r="AF67" s="9">
        <f>IF(PPG!W7="", "", PPG!W7)</f>
        <v>0</v>
      </c>
      <c r="AG67" s="10">
        <f>IF(PPG!X7="", "", PPG!X7)</f>
        <v>0</v>
      </c>
      <c r="AH67" s="9">
        <f>IF(PPG!Y7="", "", PPG!Y7)</f>
        <v>0</v>
      </c>
      <c r="AI67" s="10">
        <f>IF(PPG!Z7="", "", PPG!Z7)</f>
        <v>0</v>
      </c>
      <c r="AJ67" s="33" t="str">
        <f t="shared" si="7"/>
        <v>0.00</v>
      </c>
      <c r="AK67" s="8" t="str">
        <f t="shared" si="8"/>
        <v>0</v>
      </c>
      <c r="AL67" s="8" t="str">
        <f t="shared" si="9"/>
        <v>0</v>
      </c>
    </row>
    <row r="68" spans="1:38">
      <c r="A68" s="8">
        <f>IF(OUT!C18="", "", OUT!C18)</f>
        <v>731</v>
      </c>
      <c r="B68" s="20">
        <f>IF(OUT!A18="", "", OUT!A18)</f>
        <v>33217</v>
      </c>
      <c r="C68" s="8" t="str">
        <f>IF(OUT!D18="", "", OUT!D18)</f>
        <v>O</v>
      </c>
      <c r="D68" s="28"/>
      <c r="E68" s="8" t="str">
        <f>IF(OUT!E18="", "", OUT!E18)</f>
        <v>72 TRAY</v>
      </c>
      <c r="F68" s="25" t="str">
        <f>IF(OUT!AE18="NEW", "✷", "")</f>
        <v/>
      </c>
      <c r="G68" s="11" t="str">
        <f>IF(OUT!B18="", "", OUT!B18)</f>
        <v>GERANIUM CANTABRIGIENSE KARMINA (Deep Pink)</v>
      </c>
      <c r="H68" s="21">
        <f t="shared" si="5"/>
        <v>1.008</v>
      </c>
      <c r="I68" s="22">
        <f t="shared" si="6"/>
        <v>72.569999999999993</v>
      </c>
      <c r="J68" s="37" t="str">
        <f>IF(OUT!F18="", "", OUT!F18)</f>
        <v/>
      </c>
      <c r="K68" s="8">
        <f>IF(OUT!P18="", "", OUT!P18)</f>
        <v>72</v>
      </c>
      <c r="L68" s="8" t="str">
        <f>IF(OUT!AE18="", "", OUT!AE18)</f>
        <v/>
      </c>
      <c r="M68" s="8" t="str">
        <f>IF(OUT!AG18="", "", OUT!AG18)</f>
        <v/>
      </c>
      <c r="N68" s="8" t="str">
        <f>IF(OUT!AQ18="", "", OUT!AQ18)</f>
        <v/>
      </c>
      <c r="O68" s="8" t="str">
        <f>IF(OUT!BM18="", "", OUT!BM18)</f>
        <v>T4</v>
      </c>
      <c r="P68" s="9">
        <f>IF(OUT!N18="", "", OUT!N18)</f>
        <v>1.008</v>
      </c>
      <c r="Q68" s="10">
        <f>IF(OUT!O18="", "", OUT!O18)</f>
        <v>72.569999999999993</v>
      </c>
      <c r="R68" s="9">
        <f>IF(PPG!H18="", "", PPG!H18)</f>
        <v>0</v>
      </c>
      <c r="S68" s="10">
        <f>IF(PPG!I18="", "", PPG!I18)</f>
        <v>0</v>
      </c>
      <c r="T68" s="9">
        <f>IF(PPG!J18="", "", PPG!J18)</f>
        <v>0</v>
      </c>
      <c r="U68" s="10">
        <f>IF(PPG!K18="", "", PPG!K18)</f>
        <v>0</v>
      </c>
      <c r="V68" s="9">
        <f>IF(PPG!L18="", "", PPG!L18)</f>
        <v>0</v>
      </c>
      <c r="W68" s="10">
        <f>IF(PPG!M18="", "", PPG!M18)</f>
        <v>0</v>
      </c>
      <c r="X68" s="9">
        <f>IF(PPG!N18="", "", PPG!N18)</f>
        <v>0</v>
      </c>
      <c r="Y68" s="10">
        <f>IF(PPG!O18="", "", PPG!O18)</f>
        <v>0</v>
      </c>
      <c r="Z68" s="9">
        <f>IF(PPG!Q18="", "", PPG!Q18)</f>
        <v>1.008</v>
      </c>
      <c r="AA68" s="10">
        <f>IF(PPG!R18="", "", PPG!R18)</f>
        <v>72.569999999999993</v>
      </c>
      <c r="AB68" s="9">
        <f>IF(PPG!S18="", "", PPG!S18)</f>
        <v>0</v>
      </c>
      <c r="AC68" s="10">
        <f>IF(PPG!T18="", "", PPG!T18)</f>
        <v>0</v>
      </c>
      <c r="AD68" s="9">
        <f>IF(PPG!U18="", "", PPG!U18)</f>
        <v>0</v>
      </c>
      <c r="AE68" s="10">
        <f>IF(PPG!V18="", "", PPG!V18)</f>
        <v>0</v>
      </c>
      <c r="AF68" s="9">
        <f>IF(PPG!W18="", "", PPG!W18)</f>
        <v>0</v>
      </c>
      <c r="AG68" s="10">
        <f>IF(PPG!X18="", "", PPG!X18)</f>
        <v>0</v>
      </c>
      <c r="AH68" s="9">
        <f>IF(PPG!Y18="", "", PPG!Y18)</f>
        <v>0</v>
      </c>
      <c r="AI68" s="10">
        <f>IF(PPG!Z18="", "", PPG!Z18)</f>
        <v>0</v>
      </c>
      <c r="AJ68" s="33" t="str">
        <f t="shared" si="7"/>
        <v>0.00</v>
      </c>
      <c r="AK68" s="8" t="str">
        <f t="shared" si="8"/>
        <v>0</v>
      </c>
      <c r="AL68" s="8" t="str">
        <f t="shared" si="9"/>
        <v>0</v>
      </c>
    </row>
    <row r="69" spans="1:38">
      <c r="A69" s="8">
        <f>IF(OUT!C111="", "", OUT!C111)</f>
        <v>731</v>
      </c>
      <c r="B69" s="20">
        <f>IF(OUT!A111="", "", OUT!A111)</f>
        <v>74378</v>
      </c>
      <c r="C69" s="8" t="str">
        <f>IF(OUT!D111="", "", OUT!D111)</f>
        <v>O</v>
      </c>
      <c r="D69" s="28"/>
      <c r="E69" s="8" t="str">
        <f>IF(OUT!E111="", "", OUT!E111)</f>
        <v>72 TRAY</v>
      </c>
      <c r="F69" s="25" t="str">
        <f>IF(OUT!AE111="NEW", "✷", "")</f>
        <v/>
      </c>
      <c r="G69" s="11" t="str">
        <f>IF(OUT!B111="", "", OUT!B111)</f>
        <v>GERANIUM INCANUM (Deep Pink Flowers)</v>
      </c>
      <c r="H69" s="21">
        <f t="shared" si="5"/>
        <v>0.97599999999999998</v>
      </c>
      <c r="I69" s="22">
        <f t="shared" si="6"/>
        <v>70.27</v>
      </c>
      <c r="J69" s="37" t="str">
        <f>IF(OUT!F111="", "", OUT!F111)</f>
        <v/>
      </c>
      <c r="K69" s="8">
        <f>IF(OUT!P111="", "", OUT!P111)</f>
        <v>72</v>
      </c>
      <c r="L69" s="8" t="str">
        <f>IF(OUT!AE111="", "", OUT!AE111)</f>
        <v/>
      </c>
      <c r="M69" s="8" t="str">
        <f>IF(OUT!AG111="", "", OUT!AG111)</f>
        <v/>
      </c>
      <c r="N69" s="8" t="str">
        <f>IF(OUT!AQ111="", "", OUT!AQ111)</f>
        <v/>
      </c>
      <c r="O69" s="8" t="str">
        <f>IF(OUT!BM111="", "", OUT!BM111)</f>
        <v>T4</v>
      </c>
      <c r="P69" s="9">
        <f>IF(OUT!N111="", "", OUT!N111)</f>
        <v>0.97599999999999998</v>
      </c>
      <c r="Q69" s="10">
        <f>IF(OUT!O111="", "", OUT!O111)</f>
        <v>70.27</v>
      </c>
      <c r="R69" s="9">
        <f>IF(PPG!H111="", "", PPG!H111)</f>
        <v>0</v>
      </c>
      <c r="S69" s="10">
        <f>IF(PPG!I111="", "", PPG!I111)</f>
        <v>0</v>
      </c>
      <c r="T69" s="9">
        <f>IF(PPG!J111="", "", PPG!J111)</f>
        <v>0</v>
      </c>
      <c r="U69" s="10">
        <f>IF(PPG!K111="", "", PPG!K111)</f>
        <v>0</v>
      </c>
      <c r="V69" s="9">
        <f>IF(PPG!L111="", "", PPG!L111)</f>
        <v>0</v>
      </c>
      <c r="W69" s="10">
        <f>IF(PPG!M111="", "", PPG!M111)</f>
        <v>0</v>
      </c>
      <c r="X69" s="9">
        <f>IF(PPG!N111="", "", PPG!N111)</f>
        <v>0</v>
      </c>
      <c r="Y69" s="10">
        <f>IF(PPG!O111="", "", PPG!O111)</f>
        <v>0</v>
      </c>
      <c r="Z69" s="9">
        <f>IF(PPG!Q111="", "", PPG!Q111)</f>
        <v>0.97599999999999998</v>
      </c>
      <c r="AA69" s="10">
        <f>IF(PPG!R111="", "", PPG!R111)</f>
        <v>70.27</v>
      </c>
      <c r="AB69" s="9">
        <f>IF(PPG!S111="", "", PPG!S111)</f>
        <v>0</v>
      </c>
      <c r="AC69" s="10">
        <f>IF(PPG!T111="", "", PPG!T111)</f>
        <v>0</v>
      </c>
      <c r="AD69" s="9">
        <f>IF(PPG!U111="", "", PPG!U111)</f>
        <v>0</v>
      </c>
      <c r="AE69" s="10">
        <f>IF(PPG!V111="", "", PPG!V111)</f>
        <v>0</v>
      </c>
      <c r="AF69" s="9">
        <f>IF(PPG!W111="", "", PPG!W111)</f>
        <v>0</v>
      </c>
      <c r="AG69" s="10">
        <f>IF(PPG!X111="", "", PPG!X111)</f>
        <v>0</v>
      </c>
      <c r="AH69" s="9">
        <f>IF(PPG!Y111="", "", PPG!Y111)</f>
        <v>0</v>
      </c>
      <c r="AI69" s="10">
        <f>IF(PPG!Z111="", "", PPG!Z111)</f>
        <v>0</v>
      </c>
      <c r="AJ69" s="33" t="str">
        <f t="shared" si="7"/>
        <v>0.00</v>
      </c>
      <c r="AK69" s="8" t="str">
        <f t="shared" si="8"/>
        <v>0</v>
      </c>
      <c r="AL69" s="8" t="str">
        <f t="shared" si="9"/>
        <v>0</v>
      </c>
    </row>
    <row r="70" spans="1:38">
      <c r="A70" s="8">
        <f>IF(OUT!C61="", "", OUT!C61)</f>
        <v>731</v>
      </c>
      <c r="B70" s="20">
        <f>IF(OUT!A61="", "", OUT!A61)</f>
        <v>56059</v>
      </c>
      <c r="C70" s="8" t="str">
        <f>IF(OUT!D61="", "", OUT!D61)</f>
        <v>O</v>
      </c>
      <c r="D70" s="28"/>
      <c r="E70" s="8" t="str">
        <f>IF(OUT!E61="", "", OUT!E61)</f>
        <v>72 TRAY</v>
      </c>
      <c r="F70" s="25" t="str">
        <f>IF(OUT!AE61="NEW", "✷", "")</f>
        <v/>
      </c>
      <c r="G70" s="11" t="str">
        <f>IF(OUT!B61="", "", OUT!B61)</f>
        <v>GRASS   ACORUS GRAMINEUS OGON  (SWEETFLAG) (Green/Gold)</v>
      </c>
      <c r="H70" s="21">
        <f t="shared" si="5"/>
        <v>0.98599999999999999</v>
      </c>
      <c r="I70" s="22">
        <f t="shared" si="6"/>
        <v>70.989999999999995</v>
      </c>
      <c r="J70" s="37" t="str">
        <f>IF(OUT!F61="", "", OUT!F61)</f>
        <v/>
      </c>
      <c r="K70" s="8">
        <f>IF(OUT!P61="", "", OUT!P61)</f>
        <v>72</v>
      </c>
      <c r="L70" s="8" t="str">
        <f>IF(OUT!AE61="", "", OUT!AE61)</f>
        <v/>
      </c>
      <c r="M70" s="8" t="str">
        <f>IF(OUT!AG61="", "", OUT!AG61)</f>
        <v/>
      </c>
      <c r="N70" s="8" t="str">
        <f>IF(OUT!AQ61="", "", OUT!AQ61)</f>
        <v/>
      </c>
      <c r="O70" s="8" t="str">
        <f>IF(OUT!BM61="", "", OUT!BM61)</f>
        <v>T4</v>
      </c>
      <c r="P70" s="9">
        <f>IF(OUT!N61="", "", OUT!N61)</f>
        <v>0.98599999999999999</v>
      </c>
      <c r="Q70" s="10">
        <f>IF(OUT!O61="", "", OUT!O61)</f>
        <v>70.989999999999995</v>
      </c>
      <c r="R70" s="9">
        <f>IF(PPG!H61="", "", PPG!H61)</f>
        <v>0</v>
      </c>
      <c r="S70" s="10">
        <f>IF(PPG!I61="", "", PPG!I61)</f>
        <v>0</v>
      </c>
      <c r="T70" s="9">
        <f>IF(PPG!J61="", "", PPG!J61)</f>
        <v>0</v>
      </c>
      <c r="U70" s="10">
        <f>IF(PPG!K61="", "", PPG!K61)</f>
        <v>0</v>
      </c>
      <c r="V70" s="9">
        <f>IF(PPG!L61="", "", PPG!L61)</f>
        <v>0</v>
      </c>
      <c r="W70" s="10">
        <f>IF(PPG!M61="", "", PPG!M61)</f>
        <v>0</v>
      </c>
      <c r="X70" s="9">
        <f>IF(PPG!N61="", "", PPG!N61)</f>
        <v>0</v>
      </c>
      <c r="Y70" s="10">
        <f>IF(PPG!O61="", "", PPG!O61)</f>
        <v>0</v>
      </c>
      <c r="Z70" s="9">
        <f>IF(PPG!Q61="", "", PPG!Q61)</f>
        <v>0.98599999999999999</v>
      </c>
      <c r="AA70" s="10">
        <f>IF(PPG!R61="", "", PPG!R61)</f>
        <v>70.989999999999995</v>
      </c>
      <c r="AB70" s="9">
        <f>IF(PPG!S61="", "", PPG!S61)</f>
        <v>0</v>
      </c>
      <c r="AC70" s="10">
        <f>IF(PPG!T61="", "", PPG!T61)</f>
        <v>0</v>
      </c>
      <c r="AD70" s="9">
        <f>IF(PPG!U61="", "", PPG!U61)</f>
        <v>0</v>
      </c>
      <c r="AE70" s="10">
        <f>IF(PPG!V61="", "", PPG!V61)</f>
        <v>0</v>
      </c>
      <c r="AF70" s="9">
        <f>IF(PPG!W61="", "", PPG!W61)</f>
        <v>0</v>
      </c>
      <c r="AG70" s="10">
        <f>IF(PPG!X61="", "", PPG!X61)</f>
        <v>0</v>
      </c>
      <c r="AH70" s="9">
        <f>IF(PPG!Y61="", "", PPG!Y61)</f>
        <v>0</v>
      </c>
      <c r="AI70" s="10">
        <f>IF(PPG!Z61="", "", PPG!Z61)</f>
        <v>0</v>
      </c>
      <c r="AJ70" s="33" t="str">
        <f t="shared" si="7"/>
        <v>0.00</v>
      </c>
      <c r="AK70" s="8" t="str">
        <f t="shared" si="8"/>
        <v>0</v>
      </c>
      <c r="AL70" s="8" t="str">
        <f t="shared" si="9"/>
        <v>0</v>
      </c>
    </row>
    <row r="71" spans="1:38">
      <c r="A71" s="8">
        <f>IF(OUT!C150="", "", OUT!C150)</f>
        <v>731</v>
      </c>
      <c r="B71" s="20">
        <f>IF(OUT!A150="", "", OUT!A150)</f>
        <v>84692</v>
      </c>
      <c r="C71" s="8" t="str">
        <f>IF(OUT!D150="", "", OUT!D150)</f>
        <v>O</v>
      </c>
      <c r="D71" s="28"/>
      <c r="E71" s="8" t="str">
        <f>IF(OUT!E150="", "", OUT!E150)</f>
        <v>72 TRAY</v>
      </c>
      <c r="F71" s="25" t="str">
        <f>IF(OUT!AE150="NEW", "✷", "")</f>
        <v/>
      </c>
      <c r="G71" s="11" t="str">
        <f>IF(OUT!B150="", "", OUT!B150)</f>
        <v>GRASS   FESTUCA GLAUCA BEYOND BLUE</v>
      </c>
      <c r="H71" s="21">
        <f t="shared" ref="H71:H102" si="10">IF(AND($K$3=1,$K$4="N"),P71,IF(AND($K$3=2,$K$4="N"),R71,IF(AND($K$3=3,$K$4="N"),T71,IF(AND($K$3=4,$K$4="N"),V71,IF(AND($K$3=5,$K$4="N"),X71,IF(AND($K$3=1,$K$4="Y"),Z71,IF(AND($K$3=2,$K$4="Y"),AB71,IF(AND($K$3=3,$K$4="Y"),AD71,IF(AND($K$3=4,$K$4="Y"),AF71,IF(AND($K$3=5,$K$4="Y"),AH71,"FALSE"))))))))))</f>
        <v>1.333</v>
      </c>
      <c r="I71" s="22">
        <f t="shared" ref="I71:I102" si="11">IF(AND($K$3=1,$K$4="N"),Q71,IF(AND($K$3=2,$K$4="N"),S71,IF(AND($K$3=3,$K$4="N"),U71,IF(AND($K$3=4,$K$4="N"),W71,IF(AND($K$3=5,$K$4="N"),Y71,IF(AND($K$3=1,$K$4="Y"),AA71,IF(AND($K$3=2,$K$4="Y"),AC71,IF(AND($K$3=3,$K$4="Y"),AE71,IF(AND($K$3=4,$K$4="Y"),AG71,IF(AND($K$3=5,$K$4="Y"),AI71,"FALSE"))))))))))</f>
        <v>95.97</v>
      </c>
      <c r="J71" s="37" t="str">
        <f>IF(OUT!F150="", "", OUT!F150)</f>
        <v/>
      </c>
      <c r="K71" s="8">
        <f>IF(OUT!P150="", "", OUT!P150)</f>
        <v>72</v>
      </c>
      <c r="L71" s="8" t="str">
        <f>IF(OUT!AE150="", "", OUT!AE150)</f>
        <v/>
      </c>
      <c r="M71" s="8" t="str">
        <f>IF(OUT!AG150="", "", OUT!AG150)</f>
        <v>PAT</v>
      </c>
      <c r="N71" s="8" t="str">
        <f>IF(OUT!AQ150="", "", OUT!AQ150)</f>
        <v/>
      </c>
      <c r="O71" s="8" t="str">
        <f>IF(OUT!BM150="", "", OUT!BM150)</f>
        <v>T4</v>
      </c>
      <c r="P71" s="9">
        <f>IF(OUT!N150="", "", OUT!N150)</f>
        <v>1.333</v>
      </c>
      <c r="Q71" s="10">
        <f>IF(OUT!O150="", "", OUT!O150)</f>
        <v>95.97</v>
      </c>
      <c r="R71" s="9">
        <f>IF(PPG!H150="", "", PPG!H150)</f>
        <v>0</v>
      </c>
      <c r="S71" s="10">
        <f>IF(PPG!I150="", "", PPG!I150)</f>
        <v>0</v>
      </c>
      <c r="T71" s="9">
        <f>IF(PPG!J150="", "", PPG!J150)</f>
        <v>0</v>
      </c>
      <c r="U71" s="10">
        <f>IF(PPG!K150="", "", PPG!K150)</f>
        <v>0</v>
      </c>
      <c r="V71" s="9">
        <f>IF(PPG!L150="", "", PPG!L150)</f>
        <v>0</v>
      </c>
      <c r="W71" s="10">
        <f>IF(PPG!M150="", "", PPG!M150)</f>
        <v>0</v>
      </c>
      <c r="X71" s="9">
        <f>IF(PPG!N150="", "", PPG!N150)</f>
        <v>0</v>
      </c>
      <c r="Y71" s="10">
        <f>IF(PPG!O150="", "", PPG!O150)</f>
        <v>0</v>
      </c>
      <c r="Z71" s="9">
        <f>IF(PPG!Q150="", "", PPG!Q150)</f>
        <v>1.333</v>
      </c>
      <c r="AA71" s="10">
        <f>IF(PPG!R150="", "", PPG!R150)</f>
        <v>95.97</v>
      </c>
      <c r="AB71" s="9">
        <f>IF(PPG!S150="", "", PPG!S150)</f>
        <v>0</v>
      </c>
      <c r="AC71" s="10">
        <f>IF(PPG!T150="", "", PPG!T150)</f>
        <v>0</v>
      </c>
      <c r="AD71" s="9">
        <f>IF(PPG!U150="", "", PPG!U150)</f>
        <v>0</v>
      </c>
      <c r="AE71" s="10">
        <f>IF(PPG!V150="", "", PPG!V150)</f>
        <v>0</v>
      </c>
      <c r="AF71" s="9">
        <f>IF(PPG!W150="", "", PPG!W150)</f>
        <v>0</v>
      </c>
      <c r="AG71" s="10">
        <f>IF(PPG!X150="", "", PPG!X150)</f>
        <v>0</v>
      </c>
      <c r="AH71" s="9">
        <f>IF(PPG!Y150="", "", PPG!Y150)</f>
        <v>0</v>
      </c>
      <c r="AI71" s="10">
        <f>IF(PPG!Z150="", "", PPG!Z150)</f>
        <v>0</v>
      </c>
      <c r="AJ71" s="33" t="str">
        <f t="shared" ref="AJ71:AJ102" si="12">IF(D71&lt;&gt;"",D71*I71, "0.00")</f>
        <v>0.00</v>
      </c>
      <c r="AK71" s="8" t="str">
        <f t="shared" ref="AK71:AK102" si="13">IF(D71&lt;&gt;"",D71, "0")</f>
        <v>0</v>
      </c>
      <c r="AL71" s="8" t="str">
        <f t="shared" ref="AL71:AL102" si="14">IF(D71&lt;&gt;"",D71*K71, "0")</f>
        <v>0</v>
      </c>
    </row>
    <row r="72" spans="1:38">
      <c r="A72" s="8">
        <f>IF(OUT!C103="", "", OUT!C103)</f>
        <v>731</v>
      </c>
      <c r="B72" s="20">
        <f>IF(OUT!A103="", "", OUT!A103)</f>
        <v>73100</v>
      </c>
      <c r="C72" s="8" t="str">
        <f>IF(OUT!D103="", "", OUT!D103)</f>
        <v>O</v>
      </c>
      <c r="D72" s="28"/>
      <c r="E72" s="8" t="str">
        <f>IF(OUT!E103="", "", OUT!E103)</f>
        <v>72 TRAY</v>
      </c>
      <c r="F72" s="25" t="str">
        <f>IF(OUT!AE103="NEW", "✷", "")</f>
        <v/>
      </c>
      <c r="G72" s="11" t="str">
        <f>IF(OUT!B103="", "", OUT!B103)</f>
        <v>HARDENBERGIA VIOLACEA HAPPY WANDERER</v>
      </c>
      <c r="H72" s="21">
        <f t="shared" si="10"/>
        <v>1.105</v>
      </c>
      <c r="I72" s="22">
        <f t="shared" si="11"/>
        <v>79.56</v>
      </c>
      <c r="J72" s="37" t="str">
        <f>IF(OUT!F103="", "", OUT!F103)</f>
        <v/>
      </c>
      <c r="K72" s="8">
        <f>IF(OUT!P103="", "", OUT!P103)</f>
        <v>72</v>
      </c>
      <c r="L72" s="8" t="str">
        <f>IF(OUT!AE103="", "", OUT!AE103)</f>
        <v/>
      </c>
      <c r="M72" s="8" t="str">
        <f>IF(OUT!AG103="", "", OUT!AG103)</f>
        <v/>
      </c>
      <c r="N72" s="8" t="str">
        <f>IF(OUT!AQ103="", "", OUT!AQ103)</f>
        <v/>
      </c>
      <c r="O72" s="8" t="str">
        <f>IF(OUT!BM103="", "", OUT!BM103)</f>
        <v>T4</v>
      </c>
      <c r="P72" s="9">
        <f>IF(OUT!N103="", "", OUT!N103)</f>
        <v>1.105</v>
      </c>
      <c r="Q72" s="10">
        <f>IF(OUT!O103="", "", OUT!O103)</f>
        <v>79.56</v>
      </c>
      <c r="R72" s="9">
        <f>IF(PPG!H103="", "", PPG!H103)</f>
        <v>0</v>
      </c>
      <c r="S72" s="10">
        <f>IF(PPG!I103="", "", PPG!I103)</f>
        <v>0</v>
      </c>
      <c r="T72" s="9">
        <f>IF(PPG!J103="", "", PPG!J103)</f>
        <v>0</v>
      </c>
      <c r="U72" s="10">
        <f>IF(PPG!K103="", "", PPG!K103)</f>
        <v>0</v>
      </c>
      <c r="V72" s="9">
        <f>IF(PPG!L103="", "", PPG!L103)</f>
        <v>0</v>
      </c>
      <c r="W72" s="10">
        <f>IF(PPG!M103="", "", PPG!M103)</f>
        <v>0</v>
      </c>
      <c r="X72" s="9">
        <f>IF(PPG!N103="", "", PPG!N103)</f>
        <v>0</v>
      </c>
      <c r="Y72" s="10">
        <f>IF(PPG!O103="", "", PPG!O103)</f>
        <v>0</v>
      </c>
      <c r="Z72" s="9">
        <f>IF(PPG!Q103="", "", PPG!Q103)</f>
        <v>1.105</v>
      </c>
      <c r="AA72" s="10">
        <f>IF(PPG!R103="", "", PPG!R103)</f>
        <v>79.56</v>
      </c>
      <c r="AB72" s="9">
        <f>IF(PPG!S103="", "", PPG!S103)</f>
        <v>0</v>
      </c>
      <c r="AC72" s="10">
        <f>IF(PPG!T103="", "", PPG!T103)</f>
        <v>0</v>
      </c>
      <c r="AD72" s="9">
        <f>IF(PPG!U103="", "", PPG!U103)</f>
        <v>0</v>
      </c>
      <c r="AE72" s="10">
        <f>IF(PPG!V103="", "", PPG!V103)</f>
        <v>0</v>
      </c>
      <c r="AF72" s="9">
        <f>IF(PPG!W103="", "", PPG!W103)</f>
        <v>0</v>
      </c>
      <c r="AG72" s="10">
        <f>IF(PPG!X103="", "", PPG!X103)</f>
        <v>0</v>
      </c>
      <c r="AH72" s="9">
        <f>IF(PPG!Y103="", "", PPG!Y103)</f>
        <v>0</v>
      </c>
      <c r="AI72" s="10">
        <f>IF(PPG!Z103="", "", PPG!Z103)</f>
        <v>0</v>
      </c>
      <c r="AJ72" s="33" t="str">
        <f t="shared" si="12"/>
        <v>0.00</v>
      </c>
      <c r="AK72" s="8" t="str">
        <f t="shared" si="13"/>
        <v>0</v>
      </c>
      <c r="AL72" s="8" t="str">
        <f t="shared" si="14"/>
        <v>0</v>
      </c>
    </row>
    <row r="73" spans="1:38">
      <c r="A73" s="8">
        <f>IF(OUT!C11="", "", OUT!C11)</f>
        <v>731</v>
      </c>
      <c r="B73" s="20">
        <f>IF(OUT!A11="", "", OUT!A11)</f>
        <v>30610</v>
      </c>
      <c r="C73" s="8" t="str">
        <f>IF(OUT!D11="", "", OUT!D11)</f>
        <v>O</v>
      </c>
      <c r="D73" s="28"/>
      <c r="E73" s="8" t="str">
        <f>IF(OUT!E11="", "", OUT!E11)</f>
        <v>72 TRAY</v>
      </c>
      <c r="F73" s="25" t="str">
        <f>IF(OUT!AE11="NEW", "✷", "")</f>
        <v/>
      </c>
      <c r="G73" s="11" t="str">
        <f>IF(OUT!B11="", "", OUT!B11)</f>
        <v>HERB   BAY LAUREL LAURUS NOBILIS (Sweet Bay Leaf)</v>
      </c>
      <c r="H73" s="21">
        <f t="shared" si="10"/>
        <v>1.7689999999999999</v>
      </c>
      <c r="I73" s="22">
        <f t="shared" si="11"/>
        <v>127.36</v>
      </c>
      <c r="J73" s="37" t="str">
        <f>IF(OUT!F11="", "", OUT!F11)</f>
        <v/>
      </c>
      <c r="K73" s="8">
        <f>IF(OUT!P11="", "", OUT!P11)</f>
        <v>72</v>
      </c>
      <c r="L73" s="8" t="str">
        <f>IF(OUT!AE11="", "", OUT!AE11)</f>
        <v/>
      </c>
      <c r="M73" s="8" t="str">
        <f>IF(OUT!AG11="", "", OUT!AG11)</f>
        <v/>
      </c>
      <c r="N73" s="8" t="str">
        <f>IF(OUT!AQ11="", "", OUT!AQ11)</f>
        <v/>
      </c>
      <c r="O73" s="8" t="str">
        <f>IF(OUT!BM11="", "", OUT!BM11)</f>
        <v>T4</v>
      </c>
      <c r="P73" s="9">
        <f>IF(OUT!N11="", "", OUT!N11)</f>
        <v>1.7689999999999999</v>
      </c>
      <c r="Q73" s="10">
        <f>IF(OUT!O11="", "", OUT!O11)</f>
        <v>127.36</v>
      </c>
      <c r="R73" s="9">
        <f>IF(PPG!H11="", "", PPG!H11)</f>
        <v>0</v>
      </c>
      <c r="S73" s="10">
        <f>IF(PPG!I11="", "", PPG!I11)</f>
        <v>0</v>
      </c>
      <c r="T73" s="9">
        <f>IF(PPG!J11="", "", PPG!J11)</f>
        <v>0</v>
      </c>
      <c r="U73" s="10">
        <f>IF(PPG!K11="", "", PPG!K11)</f>
        <v>0</v>
      </c>
      <c r="V73" s="9">
        <f>IF(PPG!L11="", "", PPG!L11)</f>
        <v>0</v>
      </c>
      <c r="W73" s="10">
        <f>IF(PPG!M11="", "", PPG!M11)</f>
        <v>0</v>
      </c>
      <c r="X73" s="9">
        <f>IF(PPG!N11="", "", PPG!N11)</f>
        <v>0</v>
      </c>
      <c r="Y73" s="10">
        <f>IF(PPG!O11="", "", PPG!O11)</f>
        <v>0</v>
      </c>
      <c r="Z73" s="9">
        <f>IF(PPG!Q11="", "", PPG!Q11)</f>
        <v>1.7689999999999999</v>
      </c>
      <c r="AA73" s="10">
        <f>IF(PPG!R11="", "", PPG!R11)</f>
        <v>127.36</v>
      </c>
      <c r="AB73" s="9">
        <f>IF(PPG!S11="", "", PPG!S11)</f>
        <v>0</v>
      </c>
      <c r="AC73" s="10">
        <f>IF(PPG!T11="", "", PPG!T11)</f>
        <v>0</v>
      </c>
      <c r="AD73" s="9">
        <f>IF(PPG!U11="", "", PPG!U11)</f>
        <v>0</v>
      </c>
      <c r="AE73" s="10">
        <f>IF(PPG!V11="", "", PPG!V11)</f>
        <v>0</v>
      </c>
      <c r="AF73" s="9">
        <f>IF(PPG!W11="", "", PPG!W11)</f>
        <v>0</v>
      </c>
      <c r="AG73" s="10">
        <f>IF(PPG!X11="", "", PPG!X11)</f>
        <v>0</v>
      </c>
      <c r="AH73" s="9">
        <f>IF(PPG!Y11="", "", PPG!Y11)</f>
        <v>0</v>
      </c>
      <c r="AI73" s="10">
        <f>IF(PPG!Z11="", "", PPG!Z11)</f>
        <v>0</v>
      </c>
      <c r="AJ73" s="33" t="str">
        <f t="shared" si="12"/>
        <v>0.00</v>
      </c>
      <c r="AK73" s="8" t="str">
        <f t="shared" si="13"/>
        <v>0</v>
      </c>
      <c r="AL73" s="8" t="str">
        <f t="shared" si="14"/>
        <v>0</v>
      </c>
    </row>
    <row r="74" spans="1:38">
      <c r="A74" s="8">
        <f>IF(OUT!C152="", "", OUT!C152)</f>
        <v>731</v>
      </c>
      <c r="B74" s="20">
        <f>IF(OUT!A152="", "", OUT!A152)</f>
        <v>85567</v>
      </c>
      <c r="C74" s="8" t="str">
        <f>IF(OUT!D152="", "", OUT!D152)</f>
        <v>O</v>
      </c>
      <c r="D74" s="28"/>
      <c r="E74" s="8" t="str">
        <f>IF(OUT!E152="", "", OUT!E152)</f>
        <v>72 TRAY</v>
      </c>
      <c r="F74" s="25" t="str">
        <f>IF(OUT!AE152="NEW", "✷", "")</f>
        <v/>
      </c>
      <c r="G74" s="11" t="str">
        <f>IF(OUT!B152="", "", OUT!B152)</f>
        <v>HERB   LAVENDER LAVANDULA ALLARDII MEERLO</v>
      </c>
      <c r="H74" s="21">
        <f t="shared" si="10"/>
        <v>1.5329999999999999</v>
      </c>
      <c r="I74" s="22">
        <f t="shared" si="11"/>
        <v>110.37</v>
      </c>
      <c r="J74" s="37" t="str">
        <f>IF(OUT!F152="", "", OUT!F152)</f>
        <v/>
      </c>
      <c r="K74" s="8">
        <f>IF(OUT!P152="", "", OUT!P152)</f>
        <v>72</v>
      </c>
      <c r="L74" s="8" t="str">
        <f>IF(OUT!AE152="", "", OUT!AE152)</f>
        <v/>
      </c>
      <c r="M74" s="8" t="str">
        <f>IF(OUT!AG152="", "", OUT!AG152)</f>
        <v>PAT</v>
      </c>
      <c r="N74" s="8" t="str">
        <f>IF(OUT!AQ152="", "", OUT!AQ152)</f>
        <v/>
      </c>
      <c r="O74" s="8" t="str">
        <f>IF(OUT!BM152="", "", OUT!BM152)</f>
        <v>T1</v>
      </c>
      <c r="P74" s="9">
        <f>IF(OUT!N152="", "", OUT!N152)</f>
        <v>1.5329999999999999</v>
      </c>
      <c r="Q74" s="10">
        <f>IF(OUT!O152="", "", OUT!O152)</f>
        <v>110.37</v>
      </c>
      <c r="R74" s="9">
        <f>IF(PPG!H152="", "", PPG!H152)</f>
        <v>0</v>
      </c>
      <c r="S74" s="10">
        <f>IF(PPG!I152="", "", PPG!I152)</f>
        <v>0</v>
      </c>
      <c r="T74" s="9">
        <f>IF(PPG!J152="", "", PPG!J152)</f>
        <v>0</v>
      </c>
      <c r="U74" s="10">
        <f>IF(PPG!K152="", "", PPG!K152)</f>
        <v>0</v>
      </c>
      <c r="V74" s="9">
        <f>IF(PPG!L152="", "", PPG!L152)</f>
        <v>0</v>
      </c>
      <c r="W74" s="10">
        <f>IF(PPG!M152="", "", PPG!M152)</f>
        <v>0</v>
      </c>
      <c r="X74" s="9">
        <f>IF(PPG!N152="", "", PPG!N152)</f>
        <v>0</v>
      </c>
      <c r="Y74" s="10">
        <f>IF(PPG!O152="", "", PPG!O152)</f>
        <v>0</v>
      </c>
      <c r="Z74" s="9">
        <f>IF(PPG!Q152="", "", PPG!Q152)</f>
        <v>1.5329999999999999</v>
      </c>
      <c r="AA74" s="10">
        <f>IF(PPG!R152="", "", PPG!R152)</f>
        <v>110.37</v>
      </c>
      <c r="AB74" s="9">
        <f>IF(PPG!S152="", "", PPG!S152)</f>
        <v>0</v>
      </c>
      <c r="AC74" s="10">
        <f>IF(PPG!T152="", "", PPG!T152)</f>
        <v>0</v>
      </c>
      <c r="AD74" s="9">
        <f>IF(PPG!U152="", "", PPG!U152)</f>
        <v>0</v>
      </c>
      <c r="AE74" s="10">
        <f>IF(PPG!V152="", "", PPG!V152)</f>
        <v>0</v>
      </c>
      <c r="AF74" s="9">
        <f>IF(PPG!W152="", "", PPG!W152)</f>
        <v>0</v>
      </c>
      <c r="AG74" s="10">
        <f>IF(PPG!X152="", "", PPG!X152)</f>
        <v>0</v>
      </c>
      <c r="AH74" s="9">
        <f>IF(PPG!Y152="", "", PPG!Y152)</f>
        <v>0</v>
      </c>
      <c r="AI74" s="10">
        <f>IF(PPG!Z152="", "", PPG!Z152)</f>
        <v>0</v>
      </c>
      <c r="AJ74" s="33" t="str">
        <f t="shared" si="12"/>
        <v>0.00</v>
      </c>
      <c r="AK74" s="8" t="str">
        <f t="shared" si="13"/>
        <v>0</v>
      </c>
      <c r="AL74" s="8" t="str">
        <f t="shared" si="14"/>
        <v>0</v>
      </c>
    </row>
    <row r="75" spans="1:38">
      <c r="A75" s="8">
        <f>IF(OUT!C113="", "", OUT!C113)</f>
        <v>731</v>
      </c>
      <c r="B75" s="20">
        <f>IF(OUT!A113="", "", OUT!A113)</f>
        <v>74547</v>
      </c>
      <c r="C75" s="8" t="str">
        <f>IF(OUT!D113="", "", OUT!D113)</f>
        <v>O</v>
      </c>
      <c r="D75" s="28"/>
      <c r="E75" s="8" t="str">
        <f>IF(OUT!E113="", "", OUT!E113)</f>
        <v>72 TRAY</v>
      </c>
      <c r="F75" s="25" t="str">
        <f>IF(OUT!AE113="NEW", "✷", "")</f>
        <v/>
      </c>
      <c r="G75" s="11" t="str">
        <f>IF(OUT!B113="", "", OUT!B113)</f>
        <v>HERB   LAVENDER LAVANDULA ANGUSTIFOLIA BETTY BLUE</v>
      </c>
      <c r="H75" s="21">
        <f t="shared" si="10"/>
        <v>0.97599999999999998</v>
      </c>
      <c r="I75" s="22">
        <f t="shared" si="11"/>
        <v>70.27</v>
      </c>
      <c r="J75" s="37" t="str">
        <f>IF(OUT!F113="", "", OUT!F113)</f>
        <v/>
      </c>
      <c r="K75" s="8">
        <f>IF(OUT!P113="", "", OUT!P113)</f>
        <v>72</v>
      </c>
      <c r="L75" s="8" t="str">
        <f>IF(OUT!AE113="", "", OUT!AE113)</f>
        <v/>
      </c>
      <c r="M75" s="8" t="str">
        <f>IF(OUT!AG113="", "", OUT!AG113)</f>
        <v/>
      </c>
      <c r="N75" s="8" t="str">
        <f>IF(OUT!AQ113="", "", OUT!AQ113)</f>
        <v/>
      </c>
      <c r="O75" s="8" t="str">
        <f>IF(OUT!BM113="", "", OUT!BM113)</f>
        <v>T4</v>
      </c>
      <c r="P75" s="9">
        <f>IF(OUT!N113="", "", OUT!N113)</f>
        <v>0.97599999999999998</v>
      </c>
      <c r="Q75" s="10">
        <f>IF(OUT!O113="", "", OUT!O113)</f>
        <v>70.27</v>
      </c>
      <c r="R75" s="9">
        <f>IF(PPG!H113="", "", PPG!H113)</f>
        <v>0</v>
      </c>
      <c r="S75" s="10">
        <f>IF(PPG!I113="", "", PPG!I113)</f>
        <v>0</v>
      </c>
      <c r="T75" s="9">
        <f>IF(PPG!J113="", "", PPG!J113)</f>
        <v>0</v>
      </c>
      <c r="U75" s="10">
        <f>IF(PPG!K113="", "", PPG!K113)</f>
        <v>0</v>
      </c>
      <c r="V75" s="9">
        <f>IF(PPG!L113="", "", PPG!L113)</f>
        <v>0</v>
      </c>
      <c r="W75" s="10">
        <f>IF(PPG!M113="", "", PPG!M113)</f>
        <v>0</v>
      </c>
      <c r="X75" s="9">
        <f>IF(PPG!N113="", "", PPG!N113)</f>
        <v>0</v>
      </c>
      <c r="Y75" s="10">
        <f>IF(PPG!O113="", "", PPG!O113)</f>
        <v>0</v>
      </c>
      <c r="Z75" s="9">
        <f>IF(PPG!Q113="", "", PPG!Q113)</f>
        <v>0.97599999999999998</v>
      </c>
      <c r="AA75" s="10">
        <f>IF(PPG!R113="", "", PPG!R113)</f>
        <v>70.27</v>
      </c>
      <c r="AB75" s="9">
        <f>IF(PPG!S113="", "", PPG!S113)</f>
        <v>0</v>
      </c>
      <c r="AC75" s="10">
        <f>IF(PPG!T113="", "", PPG!T113)</f>
        <v>0</v>
      </c>
      <c r="AD75" s="9">
        <f>IF(PPG!U113="", "", PPG!U113)</f>
        <v>0</v>
      </c>
      <c r="AE75" s="10">
        <f>IF(PPG!V113="", "", PPG!V113)</f>
        <v>0</v>
      </c>
      <c r="AF75" s="9">
        <f>IF(PPG!W113="", "", PPG!W113)</f>
        <v>0</v>
      </c>
      <c r="AG75" s="10">
        <f>IF(PPG!X113="", "", PPG!X113)</f>
        <v>0</v>
      </c>
      <c r="AH75" s="9">
        <f>IF(PPG!Y113="", "", PPG!Y113)</f>
        <v>0</v>
      </c>
      <c r="AI75" s="10">
        <f>IF(PPG!Z113="", "", PPG!Z113)</f>
        <v>0</v>
      </c>
      <c r="AJ75" s="33" t="str">
        <f t="shared" si="12"/>
        <v>0.00</v>
      </c>
      <c r="AK75" s="8" t="str">
        <f t="shared" si="13"/>
        <v>0</v>
      </c>
      <c r="AL75" s="8" t="str">
        <f t="shared" si="14"/>
        <v>0</v>
      </c>
    </row>
    <row r="76" spans="1:38">
      <c r="A76" s="8">
        <f>IF(OUT!C159="", "", OUT!C159)</f>
        <v>731</v>
      </c>
      <c r="B76" s="20">
        <f>IF(OUT!A159="", "", OUT!A159)</f>
        <v>86097</v>
      </c>
      <c r="C76" s="8" t="str">
        <f>IF(OUT!D159="", "", OUT!D159)</f>
        <v>O</v>
      </c>
      <c r="D76" s="28"/>
      <c r="E76" s="8" t="str">
        <f>IF(OUT!E159="", "", OUT!E159)</f>
        <v>72 TRAY</v>
      </c>
      <c r="F76" s="25" t="str">
        <f>IF(OUT!AE159="NEW", "✷", "")</f>
        <v/>
      </c>
      <c r="G76" s="11" t="str">
        <f>IF(OUT!B159="", "", OUT!B159)</f>
        <v>HERB   LAVENDER LAVANDULA ANGUSTIFOLIA BIG TIME BLUE</v>
      </c>
      <c r="H76" s="21">
        <f t="shared" si="10"/>
        <v>1.2</v>
      </c>
      <c r="I76" s="22">
        <f t="shared" si="11"/>
        <v>86.4</v>
      </c>
      <c r="J76" s="37" t="str">
        <f>IF(OUT!F159="", "", OUT!F159)</f>
        <v/>
      </c>
      <c r="K76" s="8">
        <f>IF(OUT!P159="", "", OUT!P159)</f>
        <v>72</v>
      </c>
      <c r="L76" s="8" t="str">
        <f>IF(OUT!AE159="", "", OUT!AE159)</f>
        <v/>
      </c>
      <c r="M76" s="8" t="str">
        <f>IF(OUT!AG159="", "", OUT!AG159)</f>
        <v>PAT</v>
      </c>
      <c r="N76" s="8" t="str">
        <f>IF(OUT!AQ159="", "", OUT!AQ159)</f>
        <v/>
      </c>
      <c r="O76" s="8" t="str">
        <f>IF(OUT!BM159="", "", OUT!BM159)</f>
        <v>T4</v>
      </c>
      <c r="P76" s="9">
        <f>IF(OUT!N159="", "", OUT!N159)</f>
        <v>1.2</v>
      </c>
      <c r="Q76" s="10">
        <f>IF(OUT!O159="", "", OUT!O159)</f>
        <v>86.4</v>
      </c>
      <c r="R76" s="9">
        <f>IF(PPG!H159="", "", PPG!H159)</f>
        <v>0</v>
      </c>
      <c r="S76" s="10">
        <f>IF(PPG!I159="", "", PPG!I159)</f>
        <v>0</v>
      </c>
      <c r="T76" s="9">
        <f>IF(PPG!J159="", "", PPG!J159)</f>
        <v>0</v>
      </c>
      <c r="U76" s="10">
        <f>IF(PPG!K159="", "", PPG!K159)</f>
        <v>0</v>
      </c>
      <c r="V76" s="9">
        <f>IF(PPG!L159="", "", PPG!L159)</f>
        <v>0</v>
      </c>
      <c r="W76" s="10">
        <f>IF(PPG!M159="", "", PPG!M159)</f>
        <v>0</v>
      </c>
      <c r="X76" s="9">
        <f>IF(PPG!N159="", "", PPG!N159)</f>
        <v>0</v>
      </c>
      <c r="Y76" s="10">
        <f>IF(PPG!O159="", "", PPG!O159)</f>
        <v>0</v>
      </c>
      <c r="Z76" s="9">
        <f>IF(PPG!Q159="", "", PPG!Q159)</f>
        <v>1.2</v>
      </c>
      <c r="AA76" s="10">
        <f>IF(PPG!R159="", "", PPG!R159)</f>
        <v>86.4</v>
      </c>
      <c r="AB76" s="9">
        <f>IF(PPG!S159="", "", PPG!S159)</f>
        <v>0</v>
      </c>
      <c r="AC76" s="10">
        <f>IF(PPG!T159="", "", PPG!T159)</f>
        <v>0</v>
      </c>
      <c r="AD76" s="9">
        <f>IF(PPG!U159="", "", PPG!U159)</f>
        <v>0</v>
      </c>
      <c r="AE76" s="10">
        <f>IF(PPG!V159="", "", PPG!V159)</f>
        <v>0</v>
      </c>
      <c r="AF76" s="9">
        <f>IF(PPG!W159="", "", PPG!W159)</f>
        <v>0</v>
      </c>
      <c r="AG76" s="10">
        <f>IF(PPG!X159="", "", PPG!X159)</f>
        <v>0</v>
      </c>
      <c r="AH76" s="9">
        <f>IF(PPG!Y159="", "", PPG!Y159)</f>
        <v>0</v>
      </c>
      <c r="AI76" s="10">
        <f>IF(PPG!Z159="", "", PPG!Z159)</f>
        <v>0</v>
      </c>
      <c r="AJ76" s="33" t="str">
        <f t="shared" si="12"/>
        <v>0.00</v>
      </c>
      <c r="AK76" s="8" t="str">
        <f t="shared" si="13"/>
        <v>0</v>
      </c>
      <c r="AL76" s="8" t="str">
        <f t="shared" si="14"/>
        <v>0</v>
      </c>
    </row>
    <row r="77" spans="1:38">
      <c r="A77" s="8">
        <f>IF(OUT!C153="", "", OUT!C153)</f>
        <v>731</v>
      </c>
      <c r="B77" s="20">
        <f>IF(OUT!A153="", "", OUT!A153)</f>
        <v>85631</v>
      </c>
      <c r="C77" s="8" t="str">
        <f>IF(OUT!D153="", "", OUT!D153)</f>
        <v>O</v>
      </c>
      <c r="D77" s="28"/>
      <c r="E77" s="8" t="str">
        <f>IF(OUT!E153="", "", OUT!E153)</f>
        <v>72 TRAY</v>
      </c>
      <c r="F77" s="25" t="str">
        <f>IF(OUT!AE153="NEW", "✷", "")</f>
        <v/>
      </c>
      <c r="G77" s="11" t="str">
        <f>IF(OUT!B153="", "", OUT!B153)</f>
        <v>HERB   LAVENDER LAVANDULA ANGUSTIFOLIA FOLGATE</v>
      </c>
      <c r="H77" s="21">
        <f t="shared" si="10"/>
        <v>0.97599999999999998</v>
      </c>
      <c r="I77" s="22">
        <f t="shared" si="11"/>
        <v>70.27</v>
      </c>
      <c r="J77" s="37" t="str">
        <f>IF(OUT!F153="", "", OUT!F153)</f>
        <v/>
      </c>
      <c r="K77" s="8">
        <f>IF(OUT!P153="", "", OUT!P153)</f>
        <v>72</v>
      </c>
      <c r="L77" s="8" t="str">
        <f>IF(OUT!AE153="", "", OUT!AE153)</f>
        <v/>
      </c>
      <c r="M77" s="8" t="str">
        <f>IF(OUT!AG153="", "", OUT!AG153)</f>
        <v/>
      </c>
      <c r="N77" s="8" t="str">
        <f>IF(OUT!AQ153="", "", OUT!AQ153)</f>
        <v/>
      </c>
      <c r="O77" s="8" t="str">
        <f>IF(OUT!BM153="", "", OUT!BM153)</f>
        <v>T4</v>
      </c>
      <c r="P77" s="9">
        <f>IF(OUT!N153="", "", OUT!N153)</f>
        <v>0.97599999999999998</v>
      </c>
      <c r="Q77" s="10">
        <f>IF(OUT!O153="", "", OUT!O153)</f>
        <v>70.27</v>
      </c>
      <c r="R77" s="9">
        <f>IF(PPG!H153="", "", PPG!H153)</f>
        <v>0</v>
      </c>
      <c r="S77" s="10">
        <f>IF(PPG!I153="", "", PPG!I153)</f>
        <v>0</v>
      </c>
      <c r="T77" s="9">
        <f>IF(PPG!J153="", "", PPG!J153)</f>
        <v>0</v>
      </c>
      <c r="U77" s="10">
        <f>IF(PPG!K153="", "", PPG!K153)</f>
        <v>0</v>
      </c>
      <c r="V77" s="9">
        <f>IF(PPG!L153="", "", PPG!L153)</f>
        <v>0</v>
      </c>
      <c r="W77" s="10">
        <f>IF(PPG!M153="", "", PPG!M153)</f>
        <v>0</v>
      </c>
      <c r="X77" s="9">
        <f>IF(PPG!N153="", "", PPG!N153)</f>
        <v>0</v>
      </c>
      <c r="Y77" s="10">
        <f>IF(PPG!O153="", "", PPG!O153)</f>
        <v>0</v>
      </c>
      <c r="Z77" s="9">
        <f>IF(PPG!Q153="", "", PPG!Q153)</f>
        <v>0.97599999999999998</v>
      </c>
      <c r="AA77" s="10">
        <f>IF(PPG!R153="", "", PPG!R153)</f>
        <v>70.27</v>
      </c>
      <c r="AB77" s="9">
        <f>IF(PPG!S153="", "", PPG!S153)</f>
        <v>0</v>
      </c>
      <c r="AC77" s="10">
        <f>IF(PPG!T153="", "", PPG!T153)</f>
        <v>0</v>
      </c>
      <c r="AD77" s="9">
        <f>IF(PPG!U153="", "", PPG!U153)</f>
        <v>0</v>
      </c>
      <c r="AE77" s="10">
        <f>IF(PPG!V153="", "", PPG!V153)</f>
        <v>0</v>
      </c>
      <c r="AF77" s="9">
        <f>IF(PPG!W153="", "", PPG!W153)</f>
        <v>0</v>
      </c>
      <c r="AG77" s="10">
        <f>IF(PPG!X153="", "", PPG!X153)</f>
        <v>0</v>
      </c>
      <c r="AH77" s="9">
        <f>IF(PPG!Y153="", "", PPG!Y153)</f>
        <v>0</v>
      </c>
      <c r="AI77" s="10">
        <f>IF(PPG!Z153="", "", PPG!Z153)</f>
        <v>0</v>
      </c>
      <c r="AJ77" s="33" t="str">
        <f t="shared" si="12"/>
        <v>0.00</v>
      </c>
      <c r="AK77" s="8" t="str">
        <f t="shared" si="13"/>
        <v>0</v>
      </c>
      <c r="AL77" s="8" t="str">
        <f t="shared" si="14"/>
        <v>0</v>
      </c>
    </row>
    <row r="78" spans="1:38">
      <c r="A78" s="8">
        <f>IF(OUT!C21="", "", OUT!C21)</f>
        <v>731</v>
      </c>
      <c r="B78" s="20">
        <f>IF(OUT!A21="", "", OUT!A21)</f>
        <v>40196</v>
      </c>
      <c r="C78" s="8" t="str">
        <f>IF(OUT!D21="", "", OUT!D21)</f>
        <v>O</v>
      </c>
      <c r="D78" s="28"/>
      <c r="E78" s="8" t="str">
        <f>IF(OUT!E21="", "", OUT!E21)</f>
        <v>72 TRAY</v>
      </c>
      <c r="F78" s="25" t="str">
        <f>IF(OUT!AE21="NEW", "✷", "")</f>
        <v/>
      </c>
      <c r="G78" s="11" t="str">
        <f>IF(OUT!B21="", "", OUT!B21)</f>
        <v>HERB   LAVENDER LAVANDULA ANGUSTIFOLIA HIDCOTE (Deep Blue)</v>
      </c>
      <c r="H78" s="21">
        <f t="shared" si="10"/>
        <v>0.97599999999999998</v>
      </c>
      <c r="I78" s="22">
        <f t="shared" si="11"/>
        <v>70.27</v>
      </c>
      <c r="J78" s="37" t="str">
        <f>IF(OUT!F21="", "", OUT!F21)</f>
        <v/>
      </c>
      <c r="K78" s="8">
        <f>IF(OUT!P21="", "", OUT!P21)</f>
        <v>72</v>
      </c>
      <c r="L78" s="8" t="str">
        <f>IF(OUT!AE21="", "", OUT!AE21)</f>
        <v/>
      </c>
      <c r="M78" s="8" t="str">
        <f>IF(OUT!AG21="", "", OUT!AG21)</f>
        <v/>
      </c>
      <c r="N78" s="8" t="str">
        <f>IF(OUT!AQ21="", "", OUT!AQ21)</f>
        <v>CUT</v>
      </c>
      <c r="O78" s="8" t="str">
        <f>IF(OUT!BM21="", "", OUT!BM21)</f>
        <v>T4</v>
      </c>
      <c r="P78" s="9">
        <f>IF(OUT!N21="", "", OUT!N21)</f>
        <v>0.97599999999999998</v>
      </c>
      <c r="Q78" s="10">
        <f>IF(OUT!O21="", "", OUT!O21)</f>
        <v>70.27</v>
      </c>
      <c r="R78" s="9">
        <f>IF(PPG!H21="", "", PPG!H21)</f>
        <v>0</v>
      </c>
      <c r="S78" s="10">
        <f>IF(PPG!I21="", "", PPG!I21)</f>
        <v>0</v>
      </c>
      <c r="T78" s="9">
        <f>IF(PPG!J21="", "", PPG!J21)</f>
        <v>0</v>
      </c>
      <c r="U78" s="10">
        <f>IF(PPG!K21="", "", PPG!K21)</f>
        <v>0</v>
      </c>
      <c r="V78" s="9">
        <f>IF(PPG!L21="", "", PPG!L21)</f>
        <v>0</v>
      </c>
      <c r="W78" s="10">
        <f>IF(PPG!M21="", "", PPG!M21)</f>
        <v>0</v>
      </c>
      <c r="X78" s="9">
        <f>IF(PPG!N21="", "", PPG!N21)</f>
        <v>0</v>
      </c>
      <c r="Y78" s="10">
        <f>IF(PPG!O21="", "", PPG!O21)</f>
        <v>0</v>
      </c>
      <c r="Z78" s="9">
        <f>IF(PPG!Q21="", "", PPG!Q21)</f>
        <v>0.97599999999999998</v>
      </c>
      <c r="AA78" s="10">
        <f>IF(PPG!R21="", "", PPG!R21)</f>
        <v>70.27</v>
      </c>
      <c r="AB78" s="9">
        <f>IF(PPG!S21="", "", PPG!S21)</f>
        <v>0</v>
      </c>
      <c r="AC78" s="10">
        <f>IF(PPG!T21="", "", PPG!T21)</f>
        <v>0</v>
      </c>
      <c r="AD78" s="9">
        <f>IF(PPG!U21="", "", PPG!U21)</f>
        <v>0</v>
      </c>
      <c r="AE78" s="10">
        <f>IF(PPG!V21="", "", PPG!V21)</f>
        <v>0</v>
      </c>
      <c r="AF78" s="9">
        <f>IF(PPG!W21="", "", PPG!W21)</f>
        <v>0</v>
      </c>
      <c r="AG78" s="10">
        <f>IF(PPG!X21="", "", PPG!X21)</f>
        <v>0</v>
      </c>
      <c r="AH78" s="9">
        <f>IF(PPG!Y21="", "", PPG!Y21)</f>
        <v>0</v>
      </c>
      <c r="AI78" s="10">
        <f>IF(PPG!Z21="", "", PPG!Z21)</f>
        <v>0</v>
      </c>
      <c r="AJ78" s="33" t="str">
        <f t="shared" si="12"/>
        <v>0.00</v>
      </c>
      <c r="AK78" s="8" t="str">
        <f t="shared" si="13"/>
        <v>0</v>
      </c>
      <c r="AL78" s="8" t="str">
        <f t="shared" si="14"/>
        <v>0</v>
      </c>
    </row>
    <row r="79" spans="1:38">
      <c r="A79" s="8">
        <f>IF(OUT!C114="", "", OUT!C114)</f>
        <v>731</v>
      </c>
      <c r="B79" s="20">
        <f>IF(OUT!A114="", "", OUT!A114)</f>
        <v>74548</v>
      </c>
      <c r="C79" s="8" t="str">
        <f>IF(OUT!D114="", "", OUT!D114)</f>
        <v>O</v>
      </c>
      <c r="D79" s="28"/>
      <c r="E79" s="8" t="str">
        <f>IF(OUT!E114="", "", OUT!E114)</f>
        <v>72 TRAY</v>
      </c>
      <c r="F79" s="25" t="str">
        <f>IF(OUT!AE114="NEW", "✷", "")</f>
        <v/>
      </c>
      <c r="G79" s="11" t="str">
        <f>IF(OUT!B114="", "", OUT!B114)</f>
        <v>HERB   LAVENDER LAVANDULA ANGUSTIFOLIA HIDCOTE GIANT</v>
      </c>
      <c r="H79" s="21">
        <f t="shared" si="10"/>
        <v>0.97599999999999998</v>
      </c>
      <c r="I79" s="22">
        <f t="shared" si="11"/>
        <v>70.27</v>
      </c>
      <c r="J79" s="37" t="str">
        <f>IF(OUT!F114="", "", OUT!F114)</f>
        <v/>
      </c>
      <c r="K79" s="8">
        <f>IF(OUT!P114="", "", OUT!P114)</f>
        <v>72</v>
      </c>
      <c r="L79" s="8" t="str">
        <f>IF(OUT!AE114="", "", OUT!AE114)</f>
        <v/>
      </c>
      <c r="M79" s="8" t="str">
        <f>IF(OUT!AG114="", "", OUT!AG114)</f>
        <v/>
      </c>
      <c r="N79" s="8" t="str">
        <f>IF(OUT!AQ114="", "", OUT!AQ114)</f>
        <v/>
      </c>
      <c r="O79" s="8" t="str">
        <f>IF(OUT!BM114="", "", OUT!BM114)</f>
        <v>T4</v>
      </c>
      <c r="P79" s="9">
        <f>IF(OUT!N114="", "", OUT!N114)</f>
        <v>0.97599999999999998</v>
      </c>
      <c r="Q79" s="10">
        <f>IF(OUT!O114="", "", OUT!O114)</f>
        <v>70.27</v>
      </c>
      <c r="R79" s="9">
        <f>IF(PPG!H114="", "", PPG!H114)</f>
        <v>0</v>
      </c>
      <c r="S79" s="10">
        <f>IF(PPG!I114="", "", PPG!I114)</f>
        <v>0</v>
      </c>
      <c r="T79" s="9">
        <f>IF(PPG!J114="", "", PPG!J114)</f>
        <v>0</v>
      </c>
      <c r="U79" s="10">
        <f>IF(PPG!K114="", "", PPG!K114)</f>
        <v>0</v>
      </c>
      <c r="V79" s="9">
        <f>IF(PPG!L114="", "", PPG!L114)</f>
        <v>0</v>
      </c>
      <c r="W79" s="10">
        <f>IF(PPG!M114="", "", PPG!M114)</f>
        <v>0</v>
      </c>
      <c r="X79" s="9">
        <f>IF(PPG!N114="", "", PPG!N114)</f>
        <v>0</v>
      </c>
      <c r="Y79" s="10">
        <f>IF(PPG!O114="", "", PPG!O114)</f>
        <v>0</v>
      </c>
      <c r="Z79" s="9">
        <f>IF(PPG!Q114="", "", PPG!Q114)</f>
        <v>0.97599999999999998</v>
      </c>
      <c r="AA79" s="10">
        <f>IF(PPG!R114="", "", PPG!R114)</f>
        <v>70.27</v>
      </c>
      <c r="AB79" s="9">
        <f>IF(PPG!S114="", "", PPG!S114)</f>
        <v>0</v>
      </c>
      <c r="AC79" s="10">
        <f>IF(PPG!T114="", "", PPG!T114)</f>
        <v>0</v>
      </c>
      <c r="AD79" s="9">
        <f>IF(PPG!U114="", "", PPG!U114)</f>
        <v>0</v>
      </c>
      <c r="AE79" s="10">
        <f>IF(PPG!V114="", "", PPG!V114)</f>
        <v>0</v>
      </c>
      <c r="AF79" s="9">
        <f>IF(PPG!W114="", "", PPG!W114)</f>
        <v>0</v>
      </c>
      <c r="AG79" s="10">
        <f>IF(PPG!X114="", "", PPG!X114)</f>
        <v>0</v>
      </c>
      <c r="AH79" s="9">
        <f>IF(PPG!Y114="", "", PPG!Y114)</f>
        <v>0</v>
      </c>
      <c r="AI79" s="10">
        <f>IF(PPG!Z114="", "", PPG!Z114)</f>
        <v>0</v>
      </c>
      <c r="AJ79" s="33" t="str">
        <f t="shared" si="12"/>
        <v>0.00</v>
      </c>
      <c r="AK79" s="8" t="str">
        <f t="shared" si="13"/>
        <v>0</v>
      </c>
      <c r="AL79" s="8" t="str">
        <f t="shared" si="14"/>
        <v>0</v>
      </c>
    </row>
    <row r="80" spans="1:38">
      <c r="A80" s="8">
        <f>IF(OUT!C1="", "", OUT!C1)</f>
        <v>731</v>
      </c>
      <c r="B80" s="20">
        <f>IF(OUT!A1="", "", OUT!A1)</f>
        <v>6028</v>
      </c>
      <c r="C80" s="8" t="str">
        <f>IF(OUT!D1="", "", OUT!D1)</f>
        <v>O</v>
      </c>
      <c r="D80" s="28"/>
      <c r="E80" s="8" t="str">
        <f>IF(OUT!E1="", "", OUT!E1)</f>
        <v>72 TRAY</v>
      </c>
      <c r="F80" s="25" t="str">
        <f>IF(OUT!AE1="NEW", "✷", "")</f>
        <v/>
      </c>
      <c r="G80" s="29" t="str">
        <f>IF(OUT!B1="", "", OUT!B1)</f>
        <v>HERB   LAVENDER LAVANDULA ANGUSTIFOLIA MUNSTEAD (Blue Violet)</v>
      </c>
      <c r="H80" s="21">
        <f t="shared" si="10"/>
        <v>0.97599999999999998</v>
      </c>
      <c r="I80" s="22">
        <f t="shared" si="11"/>
        <v>70.27</v>
      </c>
      <c r="J80" s="37" t="str">
        <f>IF(OUT!F1="", "", OUT!F1)</f>
        <v/>
      </c>
      <c r="K80" s="8">
        <f>IF(OUT!P1="", "", OUT!P1)</f>
        <v>72</v>
      </c>
      <c r="L80" s="8" t="str">
        <f>IF(OUT!AE1="", "", OUT!AE1)</f>
        <v/>
      </c>
      <c r="M80" s="8" t="str">
        <f>IF(OUT!AG1="", "", OUT!AG1)</f>
        <v/>
      </c>
      <c r="N80" s="8" t="str">
        <f>IF(OUT!AQ1="", "", OUT!AQ1)</f>
        <v/>
      </c>
      <c r="O80" s="8" t="str">
        <f>IF(OUT!BM1="", "", OUT!BM1)</f>
        <v>T4</v>
      </c>
      <c r="P80" s="9">
        <f>IF(OUT!N1="", "", OUT!N1)</f>
        <v>0.97599999999999998</v>
      </c>
      <c r="Q80" s="10">
        <f>IF(OUT!O1="", "", OUT!O1)</f>
        <v>70.27</v>
      </c>
      <c r="R80" s="9">
        <f>IF(PPG!H1="", "", PPG!H1)</f>
        <v>0</v>
      </c>
      <c r="S80" s="10">
        <f>IF(PPG!I1="", "", PPG!I1)</f>
        <v>0</v>
      </c>
      <c r="T80" s="9">
        <f>IF(PPG!J1="", "", PPG!J1)</f>
        <v>0</v>
      </c>
      <c r="U80" s="10">
        <f>IF(PPG!K1="", "", PPG!K1)</f>
        <v>0</v>
      </c>
      <c r="V80" s="9">
        <f>IF(PPG!L1="", "", PPG!L1)</f>
        <v>0</v>
      </c>
      <c r="W80" s="10">
        <f>IF(PPG!M1="", "", PPG!M1)</f>
        <v>0</v>
      </c>
      <c r="X80" s="9">
        <f>IF(PPG!N1="", "", PPG!N1)</f>
        <v>0</v>
      </c>
      <c r="Y80" s="10">
        <f>IF(PPG!O1="", "", PPG!O1)</f>
        <v>0</v>
      </c>
      <c r="Z80" s="9">
        <f>IF(PPG!Q1="", "", PPG!Q1)</f>
        <v>0.97599999999999998</v>
      </c>
      <c r="AA80" s="10">
        <f>IF(PPG!R1="", "", PPG!R1)</f>
        <v>70.27</v>
      </c>
      <c r="AB80" s="9">
        <f>IF(PPG!S1="", "", PPG!S1)</f>
        <v>0</v>
      </c>
      <c r="AC80" s="10">
        <f>IF(PPG!T1="", "", PPG!T1)</f>
        <v>0</v>
      </c>
      <c r="AD80" s="9">
        <f>IF(PPG!U1="", "", PPG!U1)</f>
        <v>0</v>
      </c>
      <c r="AE80" s="10">
        <f>IF(PPG!V1="", "", PPG!V1)</f>
        <v>0</v>
      </c>
      <c r="AF80" s="9">
        <f>IF(PPG!W1="", "", PPG!W1)</f>
        <v>0</v>
      </c>
      <c r="AG80" s="10">
        <f>IF(PPG!X1="", "", PPG!X1)</f>
        <v>0</v>
      </c>
      <c r="AH80" s="9">
        <f>IF(PPG!Y1="", "", PPG!Y1)</f>
        <v>0</v>
      </c>
      <c r="AI80" s="10">
        <f>IF(PPG!Z1="", "", PPG!Z1)</f>
        <v>0</v>
      </c>
      <c r="AJ80" s="33" t="str">
        <f t="shared" si="12"/>
        <v>0.00</v>
      </c>
      <c r="AK80" s="8" t="str">
        <f t="shared" si="13"/>
        <v>0</v>
      </c>
      <c r="AL80" s="8" t="str">
        <f t="shared" si="14"/>
        <v>0</v>
      </c>
    </row>
    <row r="81" spans="1:38">
      <c r="A81" s="8">
        <f>IF(OUT!C189="", "", OUT!C189)</f>
        <v>731</v>
      </c>
      <c r="B81" s="20">
        <f>IF(OUT!A189="", "", OUT!A189)</f>
        <v>95738</v>
      </c>
      <c r="C81" s="8" t="str">
        <f>IF(OUT!D189="", "", OUT!D189)</f>
        <v>O</v>
      </c>
      <c r="D81" s="28"/>
      <c r="E81" s="8" t="str">
        <f>IF(OUT!E189="", "", OUT!E189)</f>
        <v>72 TRAY</v>
      </c>
      <c r="F81" s="25" t="str">
        <f>IF(OUT!AE189="NEW", "✷", "")</f>
        <v/>
      </c>
      <c r="G81" s="11" t="str">
        <f>IF(OUT!B189="", "", OUT!B189)</f>
        <v>HERB   LAVENDER LAVANDULA ANGUSTIFOLIA NANA ALBA (White)</v>
      </c>
      <c r="H81" s="21">
        <f t="shared" si="10"/>
        <v>0.97599999999999998</v>
      </c>
      <c r="I81" s="22">
        <f t="shared" si="11"/>
        <v>70.27</v>
      </c>
      <c r="J81" s="37" t="str">
        <f>IF(OUT!F189="", "", OUT!F189)</f>
        <v/>
      </c>
      <c r="K81" s="8">
        <f>IF(OUT!P189="", "", OUT!P189)</f>
        <v>72</v>
      </c>
      <c r="L81" s="8" t="str">
        <f>IF(OUT!AE189="", "", OUT!AE189)</f>
        <v/>
      </c>
      <c r="M81" s="8" t="str">
        <f>IF(OUT!AG189="", "", OUT!AG189)</f>
        <v/>
      </c>
      <c r="N81" s="8" t="str">
        <f>IF(OUT!AQ189="", "", OUT!AQ189)</f>
        <v/>
      </c>
      <c r="O81" s="8" t="str">
        <f>IF(OUT!BM189="", "", OUT!BM189)</f>
        <v>T4</v>
      </c>
      <c r="P81" s="9">
        <f>IF(OUT!N189="", "", OUT!N189)</f>
        <v>0.97599999999999998</v>
      </c>
      <c r="Q81" s="10">
        <f>IF(OUT!O189="", "", OUT!O189)</f>
        <v>70.27</v>
      </c>
      <c r="R81" s="9">
        <f>IF(PPG!H189="", "", PPG!H189)</f>
        <v>0</v>
      </c>
      <c r="S81" s="10">
        <f>IF(PPG!I189="", "", PPG!I189)</f>
        <v>0</v>
      </c>
      <c r="T81" s="9">
        <f>IF(PPG!J189="", "", PPG!J189)</f>
        <v>0</v>
      </c>
      <c r="U81" s="10">
        <f>IF(PPG!K189="", "", PPG!K189)</f>
        <v>0</v>
      </c>
      <c r="V81" s="9">
        <f>IF(PPG!L189="", "", PPG!L189)</f>
        <v>0</v>
      </c>
      <c r="W81" s="10">
        <f>IF(PPG!M189="", "", PPG!M189)</f>
        <v>0</v>
      </c>
      <c r="X81" s="9">
        <f>IF(PPG!N189="", "", PPG!N189)</f>
        <v>0</v>
      </c>
      <c r="Y81" s="10">
        <f>IF(PPG!O189="", "", PPG!O189)</f>
        <v>0</v>
      </c>
      <c r="Z81" s="9">
        <f>IF(PPG!Q189="", "", PPG!Q189)</f>
        <v>0.97599999999999998</v>
      </c>
      <c r="AA81" s="10">
        <f>IF(PPG!R189="", "", PPG!R189)</f>
        <v>70.27</v>
      </c>
      <c r="AB81" s="9">
        <f>IF(PPG!S189="", "", PPG!S189)</f>
        <v>0</v>
      </c>
      <c r="AC81" s="10">
        <f>IF(PPG!T189="", "", PPG!T189)</f>
        <v>0</v>
      </c>
      <c r="AD81" s="9">
        <f>IF(PPG!U189="", "", PPG!U189)</f>
        <v>0</v>
      </c>
      <c r="AE81" s="10">
        <f>IF(PPG!V189="", "", PPG!V189)</f>
        <v>0</v>
      </c>
      <c r="AF81" s="9">
        <f>IF(PPG!W189="", "", PPG!W189)</f>
        <v>0</v>
      </c>
      <c r="AG81" s="10">
        <f>IF(PPG!X189="", "", PPG!X189)</f>
        <v>0</v>
      </c>
      <c r="AH81" s="9">
        <f>IF(PPG!Y189="", "", PPG!Y189)</f>
        <v>0</v>
      </c>
      <c r="AI81" s="10">
        <f>IF(PPG!Z189="", "", PPG!Z189)</f>
        <v>0</v>
      </c>
      <c r="AJ81" s="33" t="str">
        <f t="shared" si="12"/>
        <v>0.00</v>
      </c>
      <c r="AK81" s="8" t="str">
        <f t="shared" si="13"/>
        <v>0</v>
      </c>
      <c r="AL81" s="8" t="str">
        <f t="shared" si="14"/>
        <v>0</v>
      </c>
    </row>
    <row r="82" spans="1:38">
      <c r="A82" s="8">
        <f>IF(OUT!C104="", "", OUT!C104)</f>
        <v>731</v>
      </c>
      <c r="B82" s="20">
        <f>IF(OUT!A104="", "", OUT!A104)</f>
        <v>73247</v>
      </c>
      <c r="C82" s="8" t="str">
        <f>IF(OUT!D104="", "", OUT!D104)</f>
        <v>O</v>
      </c>
      <c r="D82" s="28"/>
      <c r="E82" s="8" t="str">
        <f>IF(OUT!E104="", "", OUT!E104)</f>
        <v>72 TRAY</v>
      </c>
      <c r="F82" s="25" t="str">
        <f>IF(OUT!AE104="NEW", "✷", "")</f>
        <v/>
      </c>
      <c r="G82" s="11" t="str">
        <f>IF(OUT!B104="", "", OUT!B104)</f>
        <v>HERB   LAVENDER LAVANDULA ANGUSTIFOLIA ROYAL VELVET</v>
      </c>
      <c r="H82" s="21">
        <f t="shared" si="10"/>
        <v>0.97599999999999998</v>
      </c>
      <c r="I82" s="22">
        <f t="shared" si="11"/>
        <v>70.27</v>
      </c>
      <c r="J82" s="37" t="str">
        <f>IF(OUT!F104="", "", OUT!F104)</f>
        <v/>
      </c>
      <c r="K82" s="8">
        <f>IF(OUT!P104="", "", OUT!P104)</f>
        <v>72</v>
      </c>
      <c r="L82" s="8" t="str">
        <f>IF(OUT!AE104="", "", OUT!AE104)</f>
        <v/>
      </c>
      <c r="M82" s="8" t="str">
        <f>IF(OUT!AG104="", "", OUT!AG104)</f>
        <v/>
      </c>
      <c r="N82" s="8" t="str">
        <f>IF(OUT!AQ104="", "", OUT!AQ104)</f>
        <v/>
      </c>
      <c r="O82" s="8" t="str">
        <f>IF(OUT!BM104="", "", OUT!BM104)</f>
        <v>T4</v>
      </c>
      <c r="P82" s="9">
        <f>IF(OUT!N104="", "", OUT!N104)</f>
        <v>0.97599999999999998</v>
      </c>
      <c r="Q82" s="10">
        <f>IF(OUT!O104="", "", OUT!O104)</f>
        <v>70.27</v>
      </c>
      <c r="R82" s="9">
        <f>IF(PPG!H104="", "", PPG!H104)</f>
        <v>0</v>
      </c>
      <c r="S82" s="10">
        <f>IF(PPG!I104="", "", PPG!I104)</f>
        <v>0</v>
      </c>
      <c r="T82" s="9">
        <f>IF(PPG!J104="", "", PPG!J104)</f>
        <v>0</v>
      </c>
      <c r="U82" s="10">
        <f>IF(PPG!K104="", "", PPG!K104)</f>
        <v>0</v>
      </c>
      <c r="V82" s="9">
        <f>IF(PPG!L104="", "", PPG!L104)</f>
        <v>0</v>
      </c>
      <c r="W82" s="10">
        <f>IF(PPG!M104="", "", PPG!M104)</f>
        <v>0</v>
      </c>
      <c r="X82" s="9">
        <f>IF(PPG!N104="", "", PPG!N104)</f>
        <v>0</v>
      </c>
      <c r="Y82" s="10">
        <f>IF(PPG!O104="", "", PPG!O104)</f>
        <v>0</v>
      </c>
      <c r="Z82" s="9">
        <f>IF(PPG!Q104="", "", PPG!Q104)</f>
        <v>0.97599999999999998</v>
      </c>
      <c r="AA82" s="10">
        <f>IF(PPG!R104="", "", PPG!R104)</f>
        <v>70.27</v>
      </c>
      <c r="AB82" s="9">
        <f>IF(PPG!S104="", "", PPG!S104)</f>
        <v>0</v>
      </c>
      <c r="AC82" s="10">
        <f>IF(PPG!T104="", "", PPG!T104)</f>
        <v>0</v>
      </c>
      <c r="AD82" s="9">
        <f>IF(PPG!U104="", "", PPG!U104)</f>
        <v>0</v>
      </c>
      <c r="AE82" s="10">
        <f>IF(PPG!V104="", "", PPG!V104)</f>
        <v>0</v>
      </c>
      <c r="AF82" s="9">
        <f>IF(PPG!W104="", "", PPG!W104)</f>
        <v>0</v>
      </c>
      <c r="AG82" s="10">
        <f>IF(PPG!X104="", "", PPG!X104)</f>
        <v>0</v>
      </c>
      <c r="AH82" s="9">
        <f>IF(PPG!Y104="", "", PPG!Y104)</f>
        <v>0</v>
      </c>
      <c r="AI82" s="10">
        <f>IF(PPG!Z104="", "", PPG!Z104)</f>
        <v>0</v>
      </c>
      <c r="AJ82" s="33" t="str">
        <f t="shared" si="12"/>
        <v>0.00</v>
      </c>
      <c r="AK82" s="8" t="str">
        <f t="shared" si="13"/>
        <v>0</v>
      </c>
      <c r="AL82" s="8" t="str">
        <f t="shared" si="14"/>
        <v>0</v>
      </c>
    </row>
    <row r="83" spans="1:38">
      <c r="A83" s="8">
        <f>IF(OUT!C115="", "", OUT!C115)</f>
        <v>731</v>
      </c>
      <c r="B83" s="20">
        <f>IF(OUT!A115="", "", OUT!A115)</f>
        <v>74553</v>
      </c>
      <c r="C83" s="8" t="str">
        <f>IF(OUT!D115="", "", OUT!D115)</f>
        <v>O</v>
      </c>
      <c r="D83" s="28"/>
      <c r="E83" s="8" t="str">
        <f>IF(OUT!E115="", "", OUT!E115)</f>
        <v>72 TRAY</v>
      </c>
      <c r="F83" s="25" t="str">
        <f>IF(OUT!AE115="NEW", "✷", "")</f>
        <v/>
      </c>
      <c r="G83" s="11" t="str">
        <f>IF(OUT!B115="", "", OUT!B115)</f>
        <v>HERB   LAVENDER LAVANDULA ANGUSTIFOLIA THUMBELINA LEIGH</v>
      </c>
      <c r="H83" s="21">
        <f t="shared" si="10"/>
        <v>1.1000000000000001</v>
      </c>
      <c r="I83" s="22">
        <f t="shared" si="11"/>
        <v>79.2</v>
      </c>
      <c r="J83" s="37" t="str">
        <f>IF(OUT!F115="", "", OUT!F115)</f>
        <v/>
      </c>
      <c r="K83" s="8">
        <f>IF(OUT!P115="", "", OUT!P115)</f>
        <v>72</v>
      </c>
      <c r="L83" s="8" t="str">
        <f>IF(OUT!AE115="", "", OUT!AE115)</f>
        <v/>
      </c>
      <c r="M83" s="8" t="str">
        <f>IF(OUT!AG115="", "", OUT!AG115)</f>
        <v>PAT</v>
      </c>
      <c r="N83" s="8" t="str">
        <f>IF(OUT!AQ115="", "", OUT!AQ115)</f>
        <v/>
      </c>
      <c r="O83" s="8" t="str">
        <f>IF(OUT!BM115="", "", OUT!BM115)</f>
        <v>T4</v>
      </c>
      <c r="P83" s="9">
        <f>IF(OUT!N115="", "", OUT!N115)</f>
        <v>1.1000000000000001</v>
      </c>
      <c r="Q83" s="10">
        <f>IF(OUT!O115="", "", OUT!O115)</f>
        <v>79.2</v>
      </c>
      <c r="R83" s="9">
        <f>IF(PPG!H115="", "", PPG!H115)</f>
        <v>0</v>
      </c>
      <c r="S83" s="10">
        <f>IF(PPG!I115="", "", PPG!I115)</f>
        <v>0</v>
      </c>
      <c r="T83" s="9">
        <f>IF(PPG!J115="", "", PPG!J115)</f>
        <v>0</v>
      </c>
      <c r="U83" s="10">
        <f>IF(PPG!K115="", "", PPG!K115)</f>
        <v>0</v>
      </c>
      <c r="V83" s="9">
        <f>IF(PPG!L115="", "", PPG!L115)</f>
        <v>0</v>
      </c>
      <c r="W83" s="10">
        <f>IF(PPG!M115="", "", PPG!M115)</f>
        <v>0</v>
      </c>
      <c r="X83" s="9">
        <f>IF(PPG!N115="", "", PPG!N115)</f>
        <v>0</v>
      </c>
      <c r="Y83" s="10">
        <f>IF(PPG!O115="", "", PPG!O115)</f>
        <v>0</v>
      </c>
      <c r="Z83" s="9">
        <f>IF(PPG!Q115="", "", PPG!Q115)</f>
        <v>1.1000000000000001</v>
      </c>
      <c r="AA83" s="10">
        <f>IF(PPG!R115="", "", PPG!R115)</f>
        <v>79.2</v>
      </c>
      <c r="AB83" s="9">
        <f>IF(PPG!S115="", "", PPG!S115)</f>
        <v>0</v>
      </c>
      <c r="AC83" s="10">
        <f>IF(PPG!T115="", "", PPG!T115)</f>
        <v>0</v>
      </c>
      <c r="AD83" s="9">
        <f>IF(PPG!U115="", "", PPG!U115)</f>
        <v>0</v>
      </c>
      <c r="AE83" s="10">
        <f>IF(PPG!V115="", "", PPG!V115)</f>
        <v>0</v>
      </c>
      <c r="AF83" s="9">
        <f>IF(PPG!W115="", "", PPG!W115)</f>
        <v>0</v>
      </c>
      <c r="AG83" s="10">
        <f>IF(PPG!X115="", "", PPG!X115)</f>
        <v>0</v>
      </c>
      <c r="AH83" s="9">
        <f>IF(PPG!Y115="", "", PPG!Y115)</f>
        <v>0</v>
      </c>
      <c r="AI83" s="10">
        <f>IF(PPG!Z115="", "", PPG!Z115)</f>
        <v>0</v>
      </c>
      <c r="AJ83" s="33" t="str">
        <f t="shared" si="12"/>
        <v>0.00</v>
      </c>
      <c r="AK83" s="8" t="str">
        <f t="shared" si="13"/>
        <v>0</v>
      </c>
      <c r="AL83" s="8" t="str">
        <f t="shared" si="14"/>
        <v>0</v>
      </c>
    </row>
    <row r="84" spans="1:38">
      <c r="A84" s="8">
        <f>IF(OUT!C105="", "", OUT!C105)</f>
        <v>731</v>
      </c>
      <c r="B84" s="20">
        <f>IF(OUT!A105="", "", OUT!A105)</f>
        <v>73248</v>
      </c>
      <c r="C84" s="8" t="str">
        <f>IF(OUT!D105="", "", OUT!D105)</f>
        <v>O</v>
      </c>
      <c r="D84" s="28"/>
      <c r="E84" s="8" t="str">
        <f>IF(OUT!E105="", "", OUT!E105)</f>
        <v>72 TRAY</v>
      </c>
      <c r="F84" s="25" t="str">
        <f>IF(OUT!AE105="NEW", "✷", "")</f>
        <v/>
      </c>
      <c r="G84" s="11" t="str">
        <f>IF(OUT!B105="", "", OUT!B105)</f>
        <v>HERB   LAVENDER LAVANDULA ANGUSTIFOLIA TWICKEL PURPLE</v>
      </c>
      <c r="H84" s="21">
        <f t="shared" si="10"/>
        <v>0.97599999999999998</v>
      </c>
      <c r="I84" s="22">
        <f t="shared" si="11"/>
        <v>70.27</v>
      </c>
      <c r="J84" s="37" t="str">
        <f>IF(OUT!F105="", "", OUT!F105)</f>
        <v/>
      </c>
      <c r="K84" s="8">
        <f>IF(OUT!P105="", "", OUT!P105)</f>
        <v>72</v>
      </c>
      <c r="L84" s="8" t="str">
        <f>IF(OUT!AE105="", "", OUT!AE105)</f>
        <v/>
      </c>
      <c r="M84" s="8" t="str">
        <f>IF(OUT!AG105="", "", OUT!AG105)</f>
        <v/>
      </c>
      <c r="N84" s="8" t="str">
        <f>IF(OUT!AQ105="", "", OUT!AQ105)</f>
        <v/>
      </c>
      <c r="O84" s="8" t="str">
        <f>IF(OUT!BM105="", "", OUT!BM105)</f>
        <v>T4</v>
      </c>
      <c r="P84" s="9">
        <f>IF(OUT!N105="", "", OUT!N105)</f>
        <v>0.97599999999999998</v>
      </c>
      <c r="Q84" s="10">
        <f>IF(OUT!O105="", "", OUT!O105)</f>
        <v>70.27</v>
      </c>
      <c r="R84" s="9">
        <f>IF(PPG!H105="", "", PPG!H105)</f>
        <v>0</v>
      </c>
      <c r="S84" s="10">
        <f>IF(PPG!I105="", "", PPG!I105)</f>
        <v>0</v>
      </c>
      <c r="T84" s="9">
        <f>IF(PPG!J105="", "", PPG!J105)</f>
        <v>0</v>
      </c>
      <c r="U84" s="10">
        <f>IF(PPG!K105="", "", PPG!K105)</f>
        <v>0</v>
      </c>
      <c r="V84" s="9">
        <f>IF(PPG!L105="", "", PPG!L105)</f>
        <v>0</v>
      </c>
      <c r="W84" s="10">
        <f>IF(PPG!M105="", "", PPG!M105)</f>
        <v>0</v>
      </c>
      <c r="X84" s="9">
        <f>IF(PPG!N105="", "", PPG!N105)</f>
        <v>0</v>
      </c>
      <c r="Y84" s="10">
        <f>IF(PPG!O105="", "", PPG!O105)</f>
        <v>0</v>
      </c>
      <c r="Z84" s="9">
        <f>IF(PPG!Q105="", "", PPG!Q105)</f>
        <v>0.97599999999999998</v>
      </c>
      <c r="AA84" s="10">
        <f>IF(PPG!R105="", "", PPG!R105)</f>
        <v>70.27</v>
      </c>
      <c r="AB84" s="9">
        <f>IF(PPG!S105="", "", PPG!S105)</f>
        <v>0</v>
      </c>
      <c r="AC84" s="10">
        <f>IF(PPG!T105="", "", PPG!T105)</f>
        <v>0</v>
      </c>
      <c r="AD84" s="9">
        <f>IF(PPG!U105="", "", PPG!U105)</f>
        <v>0</v>
      </c>
      <c r="AE84" s="10">
        <f>IF(PPG!V105="", "", PPG!V105)</f>
        <v>0</v>
      </c>
      <c r="AF84" s="9">
        <f>IF(PPG!W105="", "", PPG!W105)</f>
        <v>0</v>
      </c>
      <c r="AG84" s="10">
        <f>IF(PPG!X105="", "", PPG!X105)</f>
        <v>0</v>
      </c>
      <c r="AH84" s="9">
        <f>IF(PPG!Y105="", "", PPG!Y105)</f>
        <v>0</v>
      </c>
      <c r="AI84" s="10">
        <f>IF(PPG!Z105="", "", PPG!Z105)</f>
        <v>0</v>
      </c>
      <c r="AJ84" s="33" t="str">
        <f t="shared" si="12"/>
        <v>0.00</v>
      </c>
      <c r="AK84" s="8" t="str">
        <f t="shared" si="13"/>
        <v>0</v>
      </c>
      <c r="AL84" s="8" t="str">
        <f t="shared" si="14"/>
        <v>0</v>
      </c>
    </row>
    <row r="85" spans="1:38">
      <c r="A85" s="8">
        <f>IF(OUT!C23="", "", OUT!C23)</f>
        <v>731</v>
      </c>
      <c r="B85" s="20">
        <f>IF(OUT!A23="", "", OUT!A23)</f>
        <v>41431</v>
      </c>
      <c r="C85" s="8" t="str">
        <f>IF(OUT!D23="", "", OUT!D23)</f>
        <v>O</v>
      </c>
      <c r="D85" s="28"/>
      <c r="E85" s="8" t="str">
        <f>IF(OUT!E23="", "", OUT!E23)</f>
        <v>72 TRAY</v>
      </c>
      <c r="F85" s="25" t="str">
        <f>IF(OUT!AE23="NEW", "✷", "")</f>
        <v/>
      </c>
      <c r="G85" s="11" t="str">
        <f>IF(OUT!B23="", "", OUT!B23)</f>
        <v>HERB   LAVENDER LAVANDULA ANGUSTIFOLIA VERA (Common)</v>
      </c>
      <c r="H85" s="21">
        <f t="shared" si="10"/>
        <v>0.97599999999999998</v>
      </c>
      <c r="I85" s="22">
        <f t="shared" si="11"/>
        <v>70.27</v>
      </c>
      <c r="J85" s="37" t="str">
        <f>IF(OUT!F23="", "", OUT!F23)</f>
        <v/>
      </c>
      <c r="K85" s="8">
        <f>IF(OUT!P23="", "", OUT!P23)</f>
        <v>72</v>
      </c>
      <c r="L85" s="8" t="str">
        <f>IF(OUT!AE23="", "", OUT!AE23)</f>
        <v/>
      </c>
      <c r="M85" s="8" t="str">
        <f>IF(OUT!AG23="", "", OUT!AG23)</f>
        <v/>
      </c>
      <c r="N85" s="8" t="str">
        <f>IF(OUT!AQ23="", "", OUT!AQ23)</f>
        <v/>
      </c>
      <c r="O85" s="8" t="str">
        <f>IF(OUT!BM23="", "", OUT!BM23)</f>
        <v>T4</v>
      </c>
      <c r="P85" s="9">
        <f>IF(OUT!N23="", "", OUT!N23)</f>
        <v>0.97599999999999998</v>
      </c>
      <c r="Q85" s="10">
        <f>IF(OUT!O23="", "", OUT!O23)</f>
        <v>70.27</v>
      </c>
      <c r="R85" s="9">
        <f>IF(PPG!H23="", "", PPG!H23)</f>
        <v>0</v>
      </c>
      <c r="S85" s="10">
        <f>IF(PPG!I23="", "", PPG!I23)</f>
        <v>0</v>
      </c>
      <c r="T85" s="9">
        <f>IF(PPG!J23="", "", PPG!J23)</f>
        <v>0</v>
      </c>
      <c r="U85" s="10">
        <f>IF(PPG!K23="", "", PPG!K23)</f>
        <v>0</v>
      </c>
      <c r="V85" s="9">
        <f>IF(PPG!L23="", "", PPG!L23)</f>
        <v>0</v>
      </c>
      <c r="W85" s="10">
        <f>IF(PPG!M23="", "", PPG!M23)</f>
        <v>0</v>
      </c>
      <c r="X85" s="9">
        <f>IF(PPG!N23="", "", PPG!N23)</f>
        <v>0</v>
      </c>
      <c r="Y85" s="10">
        <f>IF(PPG!O23="", "", PPG!O23)</f>
        <v>0</v>
      </c>
      <c r="Z85" s="9">
        <f>IF(PPG!Q23="", "", PPG!Q23)</f>
        <v>0.97599999999999998</v>
      </c>
      <c r="AA85" s="10">
        <f>IF(PPG!R23="", "", PPG!R23)</f>
        <v>70.27</v>
      </c>
      <c r="AB85" s="9">
        <f>IF(PPG!S23="", "", PPG!S23)</f>
        <v>0</v>
      </c>
      <c r="AC85" s="10">
        <f>IF(PPG!T23="", "", PPG!T23)</f>
        <v>0</v>
      </c>
      <c r="AD85" s="9">
        <f>IF(PPG!U23="", "", PPG!U23)</f>
        <v>0</v>
      </c>
      <c r="AE85" s="10">
        <f>IF(PPG!V23="", "", PPG!V23)</f>
        <v>0</v>
      </c>
      <c r="AF85" s="9">
        <f>IF(PPG!W23="", "", PPG!W23)</f>
        <v>0</v>
      </c>
      <c r="AG85" s="10">
        <f>IF(PPG!X23="", "", PPG!X23)</f>
        <v>0</v>
      </c>
      <c r="AH85" s="9">
        <f>IF(PPG!Y23="", "", PPG!Y23)</f>
        <v>0</v>
      </c>
      <c r="AI85" s="10">
        <f>IF(PPG!Z23="", "", PPG!Z23)</f>
        <v>0</v>
      </c>
      <c r="AJ85" s="33" t="str">
        <f t="shared" si="12"/>
        <v>0.00</v>
      </c>
      <c r="AK85" s="8" t="str">
        <f t="shared" si="13"/>
        <v>0</v>
      </c>
      <c r="AL85" s="8" t="str">
        <f t="shared" si="14"/>
        <v>0</v>
      </c>
    </row>
    <row r="86" spans="1:38">
      <c r="A86" s="8">
        <f>IF(OUT!C51="", "", OUT!C51)</f>
        <v>731</v>
      </c>
      <c r="B86" s="20">
        <f>IF(OUT!A51="", "", OUT!A51)</f>
        <v>54219</v>
      </c>
      <c r="C86" s="8" t="str">
        <f>IF(OUT!D51="", "", OUT!D51)</f>
        <v>O</v>
      </c>
      <c r="D86" s="28"/>
      <c r="E86" s="8" t="str">
        <f>IF(OUT!E51="", "", OUT!E51)</f>
        <v>72 TRAY</v>
      </c>
      <c r="F86" s="25" t="str">
        <f>IF(OUT!AE51="NEW", "✷", "")</f>
        <v/>
      </c>
      <c r="G86" s="11" t="str">
        <f>IF(OUT!B51="", "", OUT!B51)</f>
        <v>HERB   LAVENDER LAVANDULA HETEROPHYLLA GOODWIN CREEK (GREY)</v>
      </c>
      <c r="H86" s="21">
        <f t="shared" si="10"/>
        <v>0.97599999999999998</v>
      </c>
      <c r="I86" s="22">
        <f t="shared" si="11"/>
        <v>70.27</v>
      </c>
      <c r="J86" s="37" t="str">
        <f>IF(OUT!F51="", "", OUT!F51)</f>
        <v/>
      </c>
      <c r="K86" s="8">
        <f>IF(OUT!P51="", "", OUT!P51)</f>
        <v>72</v>
      </c>
      <c r="L86" s="8" t="str">
        <f>IF(OUT!AE51="", "", OUT!AE51)</f>
        <v/>
      </c>
      <c r="M86" s="8" t="str">
        <f>IF(OUT!AG51="", "", OUT!AG51)</f>
        <v/>
      </c>
      <c r="N86" s="8" t="str">
        <f>IF(OUT!AQ51="", "", OUT!AQ51)</f>
        <v/>
      </c>
      <c r="O86" s="8" t="str">
        <f>IF(OUT!BM51="", "", OUT!BM51)</f>
        <v>T4</v>
      </c>
      <c r="P86" s="9">
        <f>IF(OUT!N51="", "", OUT!N51)</f>
        <v>0.97599999999999998</v>
      </c>
      <c r="Q86" s="10">
        <f>IF(OUT!O51="", "", OUT!O51)</f>
        <v>70.27</v>
      </c>
      <c r="R86" s="9">
        <f>IF(PPG!H51="", "", PPG!H51)</f>
        <v>0</v>
      </c>
      <c r="S86" s="10">
        <f>IF(PPG!I51="", "", PPG!I51)</f>
        <v>0</v>
      </c>
      <c r="T86" s="9">
        <f>IF(PPG!J51="", "", PPG!J51)</f>
        <v>0</v>
      </c>
      <c r="U86" s="10">
        <f>IF(PPG!K51="", "", PPG!K51)</f>
        <v>0</v>
      </c>
      <c r="V86" s="9">
        <f>IF(PPG!L51="", "", PPG!L51)</f>
        <v>0</v>
      </c>
      <c r="W86" s="10">
        <f>IF(PPG!M51="", "", PPG!M51)</f>
        <v>0</v>
      </c>
      <c r="X86" s="9">
        <f>IF(PPG!N51="", "", PPG!N51)</f>
        <v>0</v>
      </c>
      <c r="Y86" s="10">
        <f>IF(PPG!O51="", "", PPG!O51)</f>
        <v>0</v>
      </c>
      <c r="Z86" s="9">
        <f>IF(PPG!Q51="", "", PPG!Q51)</f>
        <v>0.97599999999999998</v>
      </c>
      <c r="AA86" s="10">
        <f>IF(PPG!R51="", "", PPG!R51)</f>
        <v>70.27</v>
      </c>
      <c r="AB86" s="9">
        <f>IF(PPG!S51="", "", PPG!S51)</f>
        <v>0</v>
      </c>
      <c r="AC86" s="10">
        <f>IF(PPG!T51="", "", PPG!T51)</f>
        <v>0</v>
      </c>
      <c r="AD86" s="9">
        <f>IF(PPG!U51="", "", PPG!U51)</f>
        <v>0</v>
      </c>
      <c r="AE86" s="10">
        <f>IF(PPG!V51="", "", PPG!V51)</f>
        <v>0</v>
      </c>
      <c r="AF86" s="9">
        <f>IF(PPG!W51="", "", PPG!W51)</f>
        <v>0</v>
      </c>
      <c r="AG86" s="10">
        <f>IF(PPG!X51="", "", PPG!X51)</f>
        <v>0</v>
      </c>
      <c r="AH86" s="9">
        <f>IF(PPG!Y51="", "", PPG!Y51)</f>
        <v>0</v>
      </c>
      <c r="AI86" s="10">
        <f>IF(PPG!Z51="", "", PPG!Z51)</f>
        <v>0</v>
      </c>
      <c r="AJ86" s="33" t="str">
        <f t="shared" si="12"/>
        <v>0.00</v>
      </c>
      <c r="AK86" s="8" t="str">
        <f t="shared" si="13"/>
        <v>0</v>
      </c>
      <c r="AL86" s="8" t="str">
        <f t="shared" si="14"/>
        <v>0</v>
      </c>
    </row>
    <row r="87" spans="1:38">
      <c r="A87" s="8">
        <f>IF(OUT!C141="", "", OUT!C141)</f>
        <v>731</v>
      </c>
      <c r="B87" s="20">
        <f>IF(OUT!A141="", "", OUT!A141)</f>
        <v>82090</v>
      </c>
      <c r="C87" s="8" t="str">
        <f>IF(OUT!D141="", "", OUT!D141)</f>
        <v>O</v>
      </c>
      <c r="D87" s="28"/>
      <c r="E87" s="8" t="str">
        <f>IF(OUT!E141="", "", OUT!E141)</f>
        <v>72 TRAY</v>
      </c>
      <c r="F87" s="25" t="str">
        <f>IF(OUT!AE141="NEW", "✷", "")</f>
        <v/>
      </c>
      <c r="G87" s="11" t="str">
        <f>IF(OUT!B141="", "", OUT!B141)</f>
        <v>HERB   LAVENDER LAVANDULA PEDUNCULATA DEDICATION PUKEHOU</v>
      </c>
      <c r="H87" s="21">
        <f t="shared" si="10"/>
        <v>0.97599999999999998</v>
      </c>
      <c r="I87" s="22">
        <f t="shared" si="11"/>
        <v>70.27</v>
      </c>
      <c r="J87" s="37" t="str">
        <f>IF(OUT!F141="", "", OUT!F141)</f>
        <v/>
      </c>
      <c r="K87" s="8">
        <f>IF(OUT!P141="", "", OUT!P141)</f>
        <v>72</v>
      </c>
      <c r="L87" s="8" t="str">
        <f>IF(OUT!AE141="", "", OUT!AE141)</f>
        <v/>
      </c>
      <c r="M87" s="8" t="str">
        <f>IF(OUT!AG141="", "", OUT!AG141)</f>
        <v>PAT</v>
      </c>
      <c r="N87" s="8" t="str">
        <f>IF(OUT!AQ141="", "", OUT!AQ141)</f>
        <v/>
      </c>
      <c r="O87" s="8" t="str">
        <f>IF(OUT!BM141="", "", OUT!BM141)</f>
        <v>T4</v>
      </c>
      <c r="P87" s="9">
        <f>IF(OUT!N141="", "", OUT!N141)</f>
        <v>0.97599999999999998</v>
      </c>
      <c r="Q87" s="10">
        <f>IF(OUT!O141="", "", OUT!O141)</f>
        <v>70.27</v>
      </c>
      <c r="R87" s="9">
        <f>IF(PPG!H141="", "", PPG!H141)</f>
        <v>0</v>
      </c>
      <c r="S87" s="10">
        <f>IF(PPG!I141="", "", PPG!I141)</f>
        <v>0</v>
      </c>
      <c r="T87" s="9">
        <f>IF(PPG!J141="", "", PPG!J141)</f>
        <v>0</v>
      </c>
      <c r="U87" s="10">
        <f>IF(PPG!K141="", "", PPG!K141)</f>
        <v>0</v>
      </c>
      <c r="V87" s="9">
        <f>IF(PPG!L141="", "", PPG!L141)</f>
        <v>0</v>
      </c>
      <c r="W87" s="10">
        <f>IF(PPG!M141="", "", PPG!M141)</f>
        <v>0</v>
      </c>
      <c r="X87" s="9">
        <f>IF(PPG!N141="", "", PPG!N141)</f>
        <v>0</v>
      </c>
      <c r="Y87" s="10">
        <f>IF(PPG!O141="", "", PPG!O141)</f>
        <v>0</v>
      </c>
      <c r="Z87" s="9">
        <f>IF(PPG!Q141="", "", PPG!Q141)</f>
        <v>0.97599999999999998</v>
      </c>
      <c r="AA87" s="10">
        <f>IF(PPG!R141="", "", PPG!R141)</f>
        <v>70.27</v>
      </c>
      <c r="AB87" s="9">
        <f>IF(PPG!S141="", "", PPG!S141)</f>
        <v>0</v>
      </c>
      <c r="AC87" s="10">
        <f>IF(PPG!T141="", "", PPG!T141)</f>
        <v>0</v>
      </c>
      <c r="AD87" s="9">
        <f>IF(PPG!U141="", "", PPG!U141)</f>
        <v>0</v>
      </c>
      <c r="AE87" s="10">
        <f>IF(PPG!V141="", "", PPG!V141)</f>
        <v>0</v>
      </c>
      <c r="AF87" s="9">
        <f>IF(PPG!W141="", "", PPG!W141)</f>
        <v>0</v>
      </c>
      <c r="AG87" s="10">
        <f>IF(PPG!X141="", "", PPG!X141)</f>
        <v>0</v>
      </c>
      <c r="AH87" s="9">
        <f>IF(PPG!Y141="", "", PPG!Y141)</f>
        <v>0</v>
      </c>
      <c r="AI87" s="10">
        <f>IF(PPG!Z141="", "", PPG!Z141)</f>
        <v>0</v>
      </c>
      <c r="AJ87" s="33" t="str">
        <f t="shared" si="12"/>
        <v>0.00</v>
      </c>
      <c r="AK87" s="8" t="str">
        <f t="shared" si="13"/>
        <v>0</v>
      </c>
      <c r="AL87" s="8" t="str">
        <f t="shared" si="14"/>
        <v>0</v>
      </c>
    </row>
    <row r="88" spans="1:38">
      <c r="A88" s="8">
        <f>IF(OUT!C60="", "", OUT!C60)</f>
        <v>731</v>
      </c>
      <c r="B88" s="20">
        <f>IF(OUT!A60="", "", OUT!A60)</f>
        <v>55479</v>
      </c>
      <c r="C88" s="8" t="str">
        <f>IF(OUT!D60="", "", OUT!D60)</f>
        <v>O</v>
      </c>
      <c r="D88" s="28"/>
      <c r="E88" s="8" t="str">
        <f>IF(OUT!E60="", "", OUT!E60)</f>
        <v>72 TRAY</v>
      </c>
      <c r="F88" s="25" t="str">
        <f>IF(OUT!AE60="NEW", "✷", "")</f>
        <v/>
      </c>
      <c r="G88" s="11" t="str">
        <f>IF(OUT!B60="", "", OUT!B60)</f>
        <v>HERB   LAVENDER LAVANDULA PEDUNCULATA GHOSTLY PRINCESS</v>
      </c>
      <c r="H88" s="21">
        <f t="shared" si="10"/>
        <v>1.2</v>
      </c>
      <c r="I88" s="22">
        <f t="shared" si="11"/>
        <v>86.4</v>
      </c>
      <c r="J88" s="37" t="str">
        <f>IF(OUT!F60="", "", OUT!F60)</f>
        <v/>
      </c>
      <c r="K88" s="8">
        <f>IF(OUT!P60="", "", OUT!P60)</f>
        <v>72</v>
      </c>
      <c r="L88" s="8" t="str">
        <f>IF(OUT!AE60="", "", OUT!AE60)</f>
        <v/>
      </c>
      <c r="M88" s="8" t="str">
        <f>IF(OUT!AG60="", "", OUT!AG60)</f>
        <v>PAT</v>
      </c>
      <c r="N88" s="8" t="str">
        <f>IF(OUT!AQ60="", "", OUT!AQ60)</f>
        <v/>
      </c>
      <c r="O88" s="8" t="str">
        <f>IF(OUT!BM60="", "", OUT!BM60)</f>
        <v>T4</v>
      </c>
      <c r="P88" s="9">
        <f>IF(OUT!N60="", "", OUT!N60)</f>
        <v>1.2</v>
      </c>
      <c r="Q88" s="10">
        <f>IF(OUT!O60="", "", OUT!O60)</f>
        <v>86.4</v>
      </c>
      <c r="R88" s="9">
        <f>IF(PPG!H60="", "", PPG!H60)</f>
        <v>0</v>
      </c>
      <c r="S88" s="10">
        <f>IF(PPG!I60="", "", PPG!I60)</f>
        <v>0</v>
      </c>
      <c r="T88" s="9">
        <f>IF(PPG!J60="", "", PPG!J60)</f>
        <v>0</v>
      </c>
      <c r="U88" s="10">
        <f>IF(PPG!K60="", "", PPG!K60)</f>
        <v>0</v>
      </c>
      <c r="V88" s="9">
        <f>IF(PPG!L60="", "", PPG!L60)</f>
        <v>0</v>
      </c>
      <c r="W88" s="10">
        <f>IF(PPG!M60="", "", PPG!M60)</f>
        <v>0</v>
      </c>
      <c r="X88" s="9">
        <f>IF(PPG!N60="", "", PPG!N60)</f>
        <v>0</v>
      </c>
      <c r="Y88" s="10">
        <f>IF(PPG!O60="", "", PPG!O60)</f>
        <v>0</v>
      </c>
      <c r="Z88" s="9">
        <f>IF(PPG!Q60="", "", PPG!Q60)</f>
        <v>1.2</v>
      </c>
      <c r="AA88" s="10">
        <f>IF(PPG!R60="", "", PPG!R60)</f>
        <v>86.4</v>
      </c>
      <c r="AB88" s="9">
        <f>IF(PPG!S60="", "", PPG!S60)</f>
        <v>0</v>
      </c>
      <c r="AC88" s="10">
        <f>IF(PPG!T60="", "", PPG!T60)</f>
        <v>0</v>
      </c>
      <c r="AD88" s="9">
        <f>IF(PPG!U60="", "", PPG!U60)</f>
        <v>0</v>
      </c>
      <c r="AE88" s="10">
        <f>IF(PPG!V60="", "", PPG!V60)</f>
        <v>0</v>
      </c>
      <c r="AF88" s="9">
        <f>IF(PPG!W60="", "", PPG!W60)</f>
        <v>0</v>
      </c>
      <c r="AG88" s="10">
        <f>IF(PPG!X60="", "", PPG!X60)</f>
        <v>0</v>
      </c>
      <c r="AH88" s="9">
        <f>IF(PPG!Y60="", "", PPG!Y60)</f>
        <v>0</v>
      </c>
      <c r="AI88" s="10">
        <f>IF(PPG!Z60="", "", PPG!Z60)</f>
        <v>0</v>
      </c>
      <c r="AJ88" s="33" t="str">
        <f t="shared" si="12"/>
        <v>0.00</v>
      </c>
      <c r="AK88" s="8" t="str">
        <f t="shared" si="13"/>
        <v>0</v>
      </c>
      <c r="AL88" s="8" t="str">
        <f t="shared" si="14"/>
        <v>0</v>
      </c>
    </row>
    <row r="89" spans="1:38">
      <c r="A89" s="8">
        <f>IF(OUT!C126="", "", OUT!C126)</f>
        <v>731</v>
      </c>
      <c r="B89" s="20">
        <f>IF(OUT!A126="", "", OUT!A126)</f>
        <v>79024</v>
      </c>
      <c r="C89" s="8" t="str">
        <f>IF(OUT!D126="", "", OUT!D126)</f>
        <v>O</v>
      </c>
      <c r="D89" s="28"/>
      <c r="E89" s="8" t="str">
        <f>IF(OUT!E126="", "", OUT!E126)</f>
        <v>72 TRAY</v>
      </c>
      <c r="F89" s="25" t="str">
        <f>IF(OUT!AE126="NEW", "✷", "")</f>
        <v/>
      </c>
      <c r="G89" s="11" t="str">
        <f>IF(OUT!B126="", "", OUT!B126)</f>
        <v>HERB   LAVENDER LAVANDULA STOECHAS ANOUK SILVER</v>
      </c>
      <c r="H89" s="21">
        <f t="shared" si="10"/>
        <v>1.2290000000000001</v>
      </c>
      <c r="I89" s="22">
        <f t="shared" si="11"/>
        <v>88.48</v>
      </c>
      <c r="J89" s="37" t="str">
        <f>IF(OUT!F126="", "", OUT!F126)</f>
        <v/>
      </c>
      <c r="K89" s="8">
        <f>IF(OUT!P126="", "", OUT!P126)</f>
        <v>72</v>
      </c>
      <c r="L89" s="8" t="str">
        <f>IF(OUT!AE126="", "", OUT!AE126)</f>
        <v/>
      </c>
      <c r="M89" s="8" t="str">
        <f>IF(OUT!AG126="", "", OUT!AG126)</f>
        <v>PAT</v>
      </c>
      <c r="N89" s="8" t="str">
        <f>IF(OUT!AQ126="", "", OUT!AQ126)</f>
        <v/>
      </c>
      <c r="O89" s="8" t="str">
        <f>IF(OUT!BM126="", "", OUT!BM126)</f>
        <v>T4</v>
      </c>
      <c r="P89" s="9">
        <f>IF(OUT!N126="", "", OUT!N126)</f>
        <v>1.2290000000000001</v>
      </c>
      <c r="Q89" s="10">
        <f>IF(OUT!O126="", "", OUT!O126)</f>
        <v>88.48</v>
      </c>
      <c r="R89" s="9">
        <f>IF(PPG!H126="", "", PPG!H126)</f>
        <v>0</v>
      </c>
      <c r="S89" s="10">
        <f>IF(PPG!I126="", "", PPG!I126)</f>
        <v>0</v>
      </c>
      <c r="T89" s="9">
        <f>IF(PPG!J126="", "", PPG!J126)</f>
        <v>0</v>
      </c>
      <c r="U89" s="10">
        <f>IF(PPG!K126="", "", PPG!K126)</f>
        <v>0</v>
      </c>
      <c r="V89" s="9">
        <f>IF(PPG!L126="", "", PPG!L126)</f>
        <v>0</v>
      </c>
      <c r="W89" s="10">
        <f>IF(PPG!M126="", "", PPG!M126)</f>
        <v>0</v>
      </c>
      <c r="X89" s="9">
        <f>IF(PPG!N126="", "", PPG!N126)</f>
        <v>0</v>
      </c>
      <c r="Y89" s="10">
        <f>IF(PPG!O126="", "", PPG!O126)</f>
        <v>0</v>
      </c>
      <c r="Z89" s="9">
        <f>IF(PPG!Q126="", "", PPG!Q126)</f>
        <v>1.2290000000000001</v>
      </c>
      <c r="AA89" s="10">
        <f>IF(PPG!R126="", "", PPG!R126)</f>
        <v>88.48</v>
      </c>
      <c r="AB89" s="9">
        <f>IF(PPG!S126="", "", PPG!S126)</f>
        <v>0</v>
      </c>
      <c r="AC89" s="10">
        <f>IF(PPG!T126="", "", PPG!T126)</f>
        <v>0</v>
      </c>
      <c r="AD89" s="9">
        <f>IF(PPG!U126="", "", PPG!U126)</f>
        <v>0</v>
      </c>
      <c r="AE89" s="10">
        <f>IF(PPG!V126="", "", PPG!V126)</f>
        <v>0</v>
      </c>
      <c r="AF89" s="9">
        <f>IF(PPG!W126="", "", PPG!W126)</f>
        <v>0</v>
      </c>
      <c r="AG89" s="10">
        <f>IF(PPG!X126="", "", PPG!X126)</f>
        <v>0</v>
      </c>
      <c r="AH89" s="9">
        <f>IF(PPG!Y126="", "", PPG!Y126)</f>
        <v>0</v>
      </c>
      <c r="AI89" s="10">
        <f>IF(PPG!Z126="", "", PPG!Z126)</f>
        <v>0</v>
      </c>
      <c r="AJ89" s="33" t="str">
        <f t="shared" si="12"/>
        <v>0.00</v>
      </c>
      <c r="AK89" s="8" t="str">
        <f t="shared" si="13"/>
        <v>0</v>
      </c>
      <c r="AL89" s="8" t="str">
        <f t="shared" si="14"/>
        <v>0</v>
      </c>
    </row>
    <row r="90" spans="1:38">
      <c r="A90" s="8">
        <f>IF(OUT!C55="", "", OUT!C55)</f>
        <v>731</v>
      </c>
      <c r="B90" s="20">
        <f>IF(OUT!A55="", "", OUT!A55)</f>
        <v>54309</v>
      </c>
      <c r="C90" s="8" t="str">
        <f>IF(OUT!D55="", "", OUT!D55)</f>
        <v>O</v>
      </c>
      <c r="D90" s="28"/>
      <c r="E90" s="8" t="str">
        <f>IF(OUT!E55="", "", OUT!E55)</f>
        <v>72 TRAY</v>
      </c>
      <c r="F90" s="25" t="str">
        <f>IF(OUT!AE55="NEW", "✷", "")</f>
        <v/>
      </c>
      <c r="G90" s="11" t="str">
        <f>IF(OUT!B55="", "", OUT!B55)</f>
        <v>HERB   LAVENDER LAVANDULA STOECHAS OTTO QUAST</v>
      </c>
      <c r="H90" s="21">
        <f t="shared" si="10"/>
        <v>0.97599999999999998</v>
      </c>
      <c r="I90" s="22">
        <f t="shared" si="11"/>
        <v>70.27</v>
      </c>
      <c r="J90" s="37" t="str">
        <f>IF(OUT!F55="", "", OUT!F55)</f>
        <v/>
      </c>
      <c r="K90" s="8">
        <f>IF(OUT!P55="", "", OUT!P55)</f>
        <v>72</v>
      </c>
      <c r="L90" s="8" t="str">
        <f>IF(OUT!AE55="", "", OUT!AE55)</f>
        <v/>
      </c>
      <c r="M90" s="8" t="str">
        <f>IF(OUT!AG55="", "", OUT!AG55)</f>
        <v/>
      </c>
      <c r="N90" s="8" t="str">
        <f>IF(OUT!AQ55="", "", OUT!AQ55)</f>
        <v/>
      </c>
      <c r="O90" s="8" t="str">
        <f>IF(OUT!BM55="", "", OUT!BM55)</f>
        <v>T4</v>
      </c>
      <c r="P90" s="9">
        <f>IF(OUT!N55="", "", OUT!N55)</f>
        <v>0.97599999999999998</v>
      </c>
      <c r="Q90" s="10">
        <f>IF(OUT!O55="", "", OUT!O55)</f>
        <v>70.27</v>
      </c>
      <c r="R90" s="9">
        <f>IF(PPG!H55="", "", PPG!H55)</f>
        <v>0</v>
      </c>
      <c r="S90" s="10">
        <f>IF(PPG!I55="", "", PPG!I55)</f>
        <v>0</v>
      </c>
      <c r="T90" s="9">
        <f>IF(PPG!J55="", "", PPG!J55)</f>
        <v>0</v>
      </c>
      <c r="U90" s="10">
        <f>IF(PPG!K55="", "", PPG!K55)</f>
        <v>0</v>
      </c>
      <c r="V90" s="9">
        <f>IF(PPG!L55="", "", PPG!L55)</f>
        <v>0</v>
      </c>
      <c r="W90" s="10">
        <f>IF(PPG!M55="", "", PPG!M55)</f>
        <v>0</v>
      </c>
      <c r="X90" s="9">
        <f>IF(PPG!N55="", "", PPG!N55)</f>
        <v>0</v>
      </c>
      <c r="Y90" s="10">
        <f>IF(PPG!O55="", "", PPG!O55)</f>
        <v>0</v>
      </c>
      <c r="Z90" s="9">
        <f>IF(PPG!Q55="", "", PPG!Q55)</f>
        <v>0.97599999999999998</v>
      </c>
      <c r="AA90" s="10">
        <f>IF(PPG!R55="", "", PPG!R55)</f>
        <v>70.27</v>
      </c>
      <c r="AB90" s="9">
        <f>IF(PPG!S55="", "", PPG!S55)</f>
        <v>0</v>
      </c>
      <c r="AC90" s="10">
        <f>IF(PPG!T55="", "", PPG!T55)</f>
        <v>0</v>
      </c>
      <c r="AD90" s="9">
        <f>IF(PPG!U55="", "", PPG!U55)</f>
        <v>0</v>
      </c>
      <c r="AE90" s="10">
        <f>IF(PPG!V55="", "", PPG!V55)</f>
        <v>0</v>
      </c>
      <c r="AF90" s="9">
        <f>IF(PPG!W55="", "", PPG!W55)</f>
        <v>0</v>
      </c>
      <c r="AG90" s="10">
        <f>IF(PPG!X55="", "", PPG!X55)</f>
        <v>0</v>
      </c>
      <c r="AH90" s="9">
        <f>IF(PPG!Y55="", "", PPG!Y55)</f>
        <v>0</v>
      </c>
      <c r="AI90" s="10">
        <f>IF(PPG!Z55="", "", PPG!Z55)</f>
        <v>0</v>
      </c>
      <c r="AJ90" s="33" t="str">
        <f t="shared" si="12"/>
        <v>0.00</v>
      </c>
      <c r="AK90" s="8" t="str">
        <f t="shared" si="13"/>
        <v>0</v>
      </c>
      <c r="AL90" s="8" t="str">
        <f t="shared" si="14"/>
        <v>0</v>
      </c>
    </row>
    <row r="91" spans="1:38">
      <c r="A91" s="8">
        <f>IF(OUT!C182="", "", OUT!C182)</f>
        <v>731</v>
      </c>
      <c r="B91" s="20">
        <f>IF(OUT!A182="", "", OUT!A182)</f>
        <v>92303</v>
      </c>
      <c r="C91" s="8" t="str">
        <f>IF(OUT!D182="", "", OUT!D182)</f>
        <v>O</v>
      </c>
      <c r="D91" s="28"/>
      <c r="E91" s="8" t="str">
        <f>IF(OUT!E182="", "", OUT!E182)</f>
        <v>72 TRAY</v>
      </c>
      <c r="F91" s="25" t="str">
        <f>IF(OUT!AE182="NEW", "✷", "")</f>
        <v>✷</v>
      </c>
      <c r="G91" s="11" t="str">
        <f>IF(OUT!B182="", "", OUT!B182)</f>
        <v>HERB   LAVENDER LAVANDULA STOECHAS PRIMAVERA</v>
      </c>
      <c r="H91" s="21">
        <f t="shared" si="10"/>
        <v>1.258</v>
      </c>
      <c r="I91" s="22">
        <f t="shared" si="11"/>
        <v>90.57</v>
      </c>
      <c r="J91" s="37" t="str">
        <f>IF(OUT!F182="", "", OUT!F182)</f>
        <v/>
      </c>
      <c r="K91" s="8">
        <f>IF(OUT!P182="", "", OUT!P182)</f>
        <v>72</v>
      </c>
      <c r="L91" s="8" t="str">
        <f>IF(OUT!AE182="", "", OUT!AE182)</f>
        <v>NEW</v>
      </c>
      <c r="M91" s="8" t="str">
        <f>IF(OUT!AG182="", "", OUT!AG182)</f>
        <v>PAT</v>
      </c>
      <c r="N91" s="8" t="str">
        <f>IF(OUT!AQ182="", "", OUT!AQ182)</f>
        <v/>
      </c>
      <c r="O91" s="8" t="str">
        <f>IF(OUT!BM182="", "", OUT!BM182)</f>
        <v>T4</v>
      </c>
      <c r="P91" s="9">
        <f>IF(OUT!N182="", "", OUT!N182)</f>
        <v>1.258</v>
      </c>
      <c r="Q91" s="10">
        <f>IF(OUT!O182="", "", OUT!O182)</f>
        <v>90.57</v>
      </c>
      <c r="R91" s="9">
        <f>IF(PPG!H182="", "", PPG!H182)</f>
        <v>0</v>
      </c>
      <c r="S91" s="10">
        <f>IF(PPG!I182="", "", PPG!I182)</f>
        <v>0</v>
      </c>
      <c r="T91" s="9">
        <f>IF(PPG!J182="", "", PPG!J182)</f>
        <v>0</v>
      </c>
      <c r="U91" s="10">
        <f>IF(PPG!K182="", "", PPG!K182)</f>
        <v>0</v>
      </c>
      <c r="V91" s="9">
        <f>IF(PPG!L182="", "", PPG!L182)</f>
        <v>0</v>
      </c>
      <c r="W91" s="10">
        <f>IF(PPG!M182="", "", PPG!M182)</f>
        <v>0</v>
      </c>
      <c r="X91" s="9">
        <f>IF(PPG!N182="", "", PPG!N182)</f>
        <v>0</v>
      </c>
      <c r="Y91" s="10">
        <f>IF(PPG!O182="", "", PPG!O182)</f>
        <v>0</v>
      </c>
      <c r="Z91" s="9">
        <f>IF(PPG!Q182="", "", PPG!Q182)</f>
        <v>1.258</v>
      </c>
      <c r="AA91" s="10">
        <f>IF(PPG!R182="", "", PPG!R182)</f>
        <v>90.57</v>
      </c>
      <c r="AB91" s="9">
        <f>IF(PPG!S182="", "", PPG!S182)</f>
        <v>0</v>
      </c>
      <c r="AC91" s="10">
        <f>IF(PPG!T182="", "", PPG!T182)</f>
        <v>0</v>
      </c>
      <c r="AD91" s="9">
        <f>IF(PPG!U182="", "", PPG!U182)</f>
        <v>0</v>
      </c>
      <c r="AE91" s="10">
        <f>IF(PPG!V182="", "", PPG!V182)</f>
        <v>0</v>
      </c>
      <c r="AF91" s="9">
        <f>IF(PPG!W182="", "", PPG!W182)</f>
        <v>0</v>
      </c>
      <c r="AG91" s="10">
        <f>IF(PPG!X182="", "", PPG!X182)</f>
        <v>0</v>
      </c>
      <c r="AH91" s="9">
        <f>IF(PPG!Y182="", "", PPG!Y182)</f>
        <v>0</v>
      </c>
      <c r="AI91" s="10">
        <f>IF(PPG!Z182="", "", PPG!Z182)</f>
        <v>0</v>
      </c>
      <c r="AJ91" s="33" t="str">
        <f t="shared" si="12"/>
        <v>0.00</v>
      </c>
      <c r="AK91" s="8" t="str">
        <f t="shared" si="13"/>
        <v>0</v>
      </c>
      <c r="AL91" s="8" t="str">
        <f t="shared" si="14"/>
        <v>0</v>
      </c>
    </row>
    <row r="92" spans="1:38">
      <c r="A92" s="8">
        <f>IF(OUT!C31="", "", OUT!C31)</f>
        <v>731</v>
      </c>
      <c r="B92" s="20">
        <f>IF(OUT!A31="", "", OUT!A31)</f>
        <v>41624</v>
      </c>
      <c r="C92" s="8" t="str">
        <f>IF(OUT!D31="", "", OUT!D31)</f>
        <v>O</v>
      </c>
      <c r="D92" s="28"/>
      <c r="E92" s="8" t="str">
        <f>IF(OUT!E31="", "", OUT!E31)</f>
        <v>72 TRAY</v>
      </c>
      <c r="F92" s="25" t="str">
        <f>IF(OUT!AE31="NEW", "✷", "")</f>
        <v/>
      </c>
      <c r="G92" s="11" t="str">
        <f>IF(OUT!B31="", "", OUT!B31)</f>
        <v>HERB   LAVENDER LAVANDULA STOECHAS REGAL SPLENDOUR</v>
      </c>
      <c r="H92" s="21">
        <f t="shared" si="10"/>
        <v>0.97599999999999998</v>
      </c>
      <c r="I92" s="22">
        <f t="shared" si="11"/>
        <v>70.27</v>
      </c>
      <c r="J92" s="37" t="str">
        <f>IF(OUT!F31="", "", OUT!F31)</f>
        <v/>
      </c>
      <c r="K92" s="8">
        <f>IF(OUT!P31="", "", OUT!P31)</f>
        <v>72</v>
      </c>
      <c r="L92" s="8" t="str">
        <f>IF(OUT!AE31="", "", OUT!AE31)</f>
        <v/>
      </c>
      <c r="M92" s="8" t="str">
        <f>IF(OUT!AG31="", "", OUT!AG31)</f>
        <v/>
      </c>
      <c r="N92" s="8" t="str">
        <f>IF(OUT!AQ31="", "", OUT!AQ31)</f>
        <v/>
      </c>
      <c r="O92" s="8" t="str">
        <f>IF(OUT!BM31="", "", OUT!BM31)</f>
        <v>T4</v>
      </c>
      <c r="P92" s="9">
        <f>IF(OUT!N31="", "", OUT!N31)</f>
        <v>0.97599999999999998</v>
      </c>
      <c r="Q92" s="10">
        <f>IF(OUT!O31="", "", OUT!O31)</f>
        <v>70.27</v>
      </c>
      <c r="R92" s="9">
        <f>IF(PPG!H31="", "", PPG!H31)</f>
        <v>0</v>
      </c>
      <c r="S92" s="10">
        <f>IF(PPG!I31="", "", PPG!I31)</f>
        <v>0</v>
      </c>
      <c r="T92" s="9">
        <f>IF(PPG!J31="", "", PPG!J31)</f>
        <v>0</v>
      </c>
      <c r="U92" s="10">
        <f>IF(PPG!K31="", "", PPG!K31)</f>
        <v>0</v>
      </c>
      <c r="V92" s="9">
        <f>IF(PPG!L31="", "", PPG!L31)</f>
        <v>0</v>
      </c>
      <c r="W92" s="10">
        <f>IF(PPG!M31="", "", PPG!M31)</f>
        <v>0</v>
      </c>
      <c r="X92" s="9">
        <f>IF(PPG!N31="", "", PPG!N31)</f>
        <v>0</v>
      </c>
      <c r="Y92" s="10">
        <f>IF(PPG!O31="", "", PPG!O31)</f>
        <v>0</v>
      </c>
      <c r="Z92" s="9">
        <f>IF(PPG!Q31="", "", PPG!Q31)</f>
        <v>0.97599999999999998</v>
      </c>
      <c r="AA92" s="10">
        <f>IF(PPG!R31="", "", PPG!R31)</f>
        <v>70.27</v>
      </c>
      <c r="AB92" s="9">
        <f>IF(PPG!S31="", "", PPG!S31)</f>
        <v>0</v>
      </c>
      <c r="AC92" s="10">
        <f>IF(PPG!T31="", "", PPG!T31)</f>
        <v>0</v>
      </c>
      <c r="AD92" s="9">
        <f>IF(PPG!U31="", "", PPG!U31)</f>
        <v>0</v>
      </c>
      <c r="AE92" s="10">
        <f>IF(PPG!V31="", "", PPG!V31)</f>
        <v>0</v>
      </c>
      <c r="AF92" s="9">
        <f>IF(PPG!W31="", "", PPG!W31)</f>
        <v>0</v>
      </c>
      <c r="AG92" s="10">
        <f>IF(PPG!X31="", "", PPG!X31)</f>
        <v>0</v>
      </c>
      <c r="AH92" s="9">
        <f>IF(PPG!Y31="", "", PPG!Y31)</f>
        <v>0</v>
      </c>
      <c r="AI92" s="10">
        <f>IF(PPG!Z31="", "", PPG!Z31)</f>
        <v>0</v>
      </c>
      <c r="AJ92" s="33" t="str">
        <f t="shared" si="12"/>
        <v>0.00</v>
      </c>
      <c r="AK92" s="8" t="str">
        <f t="shared" si="13"/>
        <v>0</v>
      </c>
      <c r="AL92" s="8" t="str">
        <f t="shared" si="14"/>
        <v>0</v>
      </c>
    </row>
    <row r="93" spans="1:38">
      <c r="A93" s="8">
        <f>IF(OUT!C199="", "", OUT!C199)</f>
        <v>731</v>
      </c>
      <c r="B93" s="20">
        <f>IF(OUT!A199="", "", OUT!A199)</f>
        <v>96947</v>
      </c>
      <c r="C93" s="8" t="str">
        <f>IF(OUT!D199="", "", OUT!D199)</f>
        <v>O</v>
      </c>
      <c r="D93" s="28"/>
      <c r="E93" s="8" t="str">
        <f>IF(OUT!E199="", "", OUT!E199)</f>
        <v>72 TRAY</v>
      </c>
      <c r="F93" s="25" t="str">
        <f>IF(OUT!AE199="NEW", "✷", "")</f>
        <v>✷</v>
      </c>
      <c r="G93" s="11" t="str">
        <f>IF(OUT!B199="", "", OUT!B199)</f>
        <v>HERB   LAVENDER LAVANDULA STOECHAS THE PRINCESS</v>
      </c>
      <c r="H93" s="21">
        <f t="shared" si="10"/>
        <v>1.2</v>
      </c>
      <c r="I93" s="22">
        <f t="shared" si="11"/>
        <v>86.4</v>
      </c>
      <c r="J93" s="37" t="str">
        <f>IF(OUT!F199="", "", OUT!F199)</f>
        <v/>
      </c>
      <c r="K93" s="8">
        <f>IF(OUT!P199="", "", OUT!P199)</f>
        <v>72</v>
      </c>
      <c r="L93" s="8" t="str">
        <f>IF(OUT!AE199="", "", OUT!AE199)</f>
        <v>NEW</v>
      </c>
      <c r="M93" s="8" t="str">
        <f>IF(OUT!AG199="", "", OUT!AG199)</f>
        <v>PAT</v>
      </c>
      <c r="N93" s="8" t="str">
        <f>IF(OUT!AQ199="", "", OUT!AQ199)</f>
        <v/>
      </c>
      <c r="O93" s="8" t="str">
        <f>IF(OUT!BM199="", "", OUT!BM199)</f>
        <v>T4</v>
      </c>
      <c r="P93" s="9">
        <f>IF(OUT!N199="", "", OUT!N199)</f>
        <v>1.2</v>
      </c>
      <c r="Q93" s="10">
        <f>IF(OUT!O199="", "", OUT!O199)</f>
        <v>86.4</v>
      </c>
      <c r="R93" s="9">
        <f>IF(PPG!H199="", "", PPG!H199)</f>
        <v>0</v>
      </c>
      <c r="S93" s="10">
        <f>IF(PPG!I199="", "", PPG!I199)</f>
        <v>0</v>
      </c>
      <c r="T93" s="9">
        <f>IF(PPG!J199="", "", PPG!J199)</f>
        <v>0</v>
      </c>
      <c r="U93" s="10">
        <f>IF(PPG!K199="", "", PPG!K199)</f>
        <v>0</v>
      </c>
      <c r="V93" s="9">
        <f>IF(PPG!L199="", "", PPG!L199)</f>
        <v>0</v>
      </c>
      <c r="W93" s="10">
        <f>IF(PPG!M199="", "", PPG!M199)</f>
        <v>0</v>
      </c>
      <c r="X93" s="9">
        <f>IF(PPG!N199="", "", PPG!N199)</f>
        <v>0</v>
      </c>
      <c r="Y93" s="10">
        <f>IF(PPG!O199="", "", PPG!O199)</f>
        <v>0</v>
      </c>
      <c r="Z93" s="9">
        <f>IF(PPG!Q199="", "", PPG!Q199)</f>
        <v>1.2</v>
      </c>
      <c r="AA93" s="10">
        <f>IF(PPG!R199="", "", PPG!R199)</f>
        <v>86.4</v>
      </c>
      <c r="AB93" s="9">
        <f>IF(PPG!S199="", "", PPG!S199)</f>
        <v>0</v>
      </c>
      <c r="AC93" s="10">
        <f>IF(PPG!T199="", "", PPG!T199)</f>
        <v>0</v>
      </c>
      <c r="AD93" s="9">
        <f>IF(PPG!U199="", "", PPG!U199)</f>
        <v>0</v>
      </c>
      <c r="AE93" s="10">
        <f>IF(PPG!V199="", "", PPG!V199)</f>
        <v>0</v>
      </c>
      <c r="AF93" s="9">
        <f>IF(PPG!W199="", "", PPG!W199)</f>
        <v>0</v>
      </c>
      <c r="AG93" s="10">
        <f>IF(PPG!X199="", "", PPG!X199)</f>
        <v>0</v>
      </c>
      <c r="AH93" s="9">
        <f>IF(PPG!Y199="", "", PPG!Y199)</f>
        <v>0</v>
      </c>
      <c r="AI93" s="10">
        <f>IF(PPG!Z199="", "", PPG!Z199)</f>
        <v>0</v>
      </c>
      <c r="AJ93" s="33" t="str">
        <f t="shared" si="12"/>
        <v>0.00</v>
      </c>
      <c r="AK93" s="8" t="str">
        <f t="shared" si="13"/>
        <v>0</v>
      </c>
      <c r="AL93" s="8" t="str">
        <f t="shared" si="14"/>
        <v>0</v>
      </c>
    </row>
    <row r="94" spans="1:38">
      <c r="A94" s="8">
        <f>IF(OUT!C116="", "", OUT!C116)</f>
        <v>731</v>
      </c>
      <c r="B94" s="20">
        <f>IF(OUT!A116="", "", OUT!A116)</f>
        <v>74558</v>
      </c>
      <c r="C94" s="8" t="str">
        <f>IF(OUT!D116="", "", OUT!D116)</f>
        <v>O</v>
      </c>
      <c r="D94" s="28"/>
      <c r="E94" s="8" t="str">
        <f>IF(OUT!E116="", "", OUT!E116)</f>
        <v>72 TRAY</v>
      </c>
      <c r="F94" s="25" t="str">
        <f>IF(OUT!AE116="NEW", "✷", "")</f>
        <v/>
      </c>
      <c r="G94" s="11" t="str">
        <f>IF(OUT!B116="", "", OUT!B116)</f>
        <v>HERB   LAVENDER LAVANDULA STOECHAS WINTER BEE</v>
      </c>
      <c r="H94" s="21">
        <f t="shared" si="10"/>
        <v>1.2</v>
      </c>
      <c r="I94" s="22">
        <f t="shared" si="11"/>
        <v>86.4</v>
      </c>
      <c r="J94" s="37" t="str">
        <f>IF(OUT!F116="", "", OUT!F116)</f>
        <v/>
      </c>
      <c r="K94" s="8">
        <f>IF(OUT!P116="", "", OUT!P116)</f>
        <v>72</v>
      </c>
      <c r="L94" s="8" t="str">
        <f>IF(OUT!AE116="", "", OUT!AE116)</f>
        <v/>
      </c>
      <c r="M94" s="8" t="str">
        <f>IF(OUT!AG116="", "", OUT!AG116)</f>
        <v>PAT</v>
      </c>
      <c r="N94" s="8" t="str">
        <f>IF(OUT!AQ116="", "", OUT!AQ116)</f>
        <v/>
      </c>
      <c r="O94" s="8" t="str">
        <f>IF(OUT!BM116="", "", OUT!BM116)</f>
        <v>T4</v>
      </c>
      <c r="P94" s="9">
        <f>IF(OUT!N116="", "", OUT!N116)</f>
        <v>1.2</v>
      </c>
      <c r="Q94" s="10">
        <f>IF(OUT!O116="", "", OUT!O116)</f>
        <v>86.4</v>
      </c>
      <c r="R94" s="9">
        <f>IF(PPG!H116="", "", PPG!H116)</f>
        <v>0</v>
      </c>
      <c r="S94" s="10">
        <f>IF(PPG!I116="", "", PPG!I116)</f>
        <v>0</v>
      </c>
      <c r="T94" s="9">
        <f>IF(PPG!J116="", "", PPG!J116)</f>
        <v>0</v>
      </c>
      <c r="U94" s="10">
        <f>IF(PPG!K116="", "", PPG!K116)</f>
        <v>0</v>
      </c>
      <c r="V94" s="9">
        <f>IF(PPG!L116="", "", PPG!L116)</f>
        <v>0</v>
      </c>
      <c r="W94" s="10">
        <f>IF(PPG!M116="", "", PPG!M116)</f>
        <v>0</v>
      </c>
      <c r="X94" s="9">
        <f>IF(PPG!N116="", "", PPG!N116)</f>
        <v>0</v>
      </c>
      <c r="Y94" s="10">
        <f>IF(PPG!O116="", "", PPG!O116)</f>
        <v>0</v>
      </c>
      <c r="Z94" s="9">
        <f>IF(PPG!Q116="", "", PPG!Q116)</f>
        <v>1.2</v>
      </c>
      <c r="AA94" s="10">
        <f>IF(PPG!R116="", "", PPG!R116)</f>
        <v>86.4</v>
      </c>
      <c r="AB94" s="9">
        <f>IF(PPG!S116="", "", PPG!S116)</f>
        <v>0</v>
      </c>
      <c r="AC94" s="10">
        <f>IF(PPG!T116="", "", PPG!T116)</f>
        <v>0</v>
      </c>
      <c r="AD94" s="9">
        <f>IF(PPG!U116="", "", PPG!U116)</f>
        <v>0</v>
      </c>
      <c r="AE94" s="10">
        <f>IF(PPG!V116="", "", PPG!V116)</f>
        <v>0</v>
      </c>
      <c r="AF94" s="9">
        <f>IF(PPG!W116="", "", PPG!W116)</f>
        <v>0</v>
      </c>
      <c r="AG94" s="10">
        <f>IF(PPG!X116="", "", PPG!X116)</f>
        <v>0</v>
      </c>
      <c r="AH94" s="9">
        <f>IF(PPG!Y116="", "", PPG!Y116)</f>
        <v>0</v>
      </c>
      <c r="AI94" s="10">
        <f>IF(PPG!Z116="", "", PPG!Z116)</f>
        <v>0</v>
      </c>
      <c r="AJ94" s="33" t="str">
        <f t="shared" si="12"/>
        <v>0.00</v>
      </c>
      <c r="AK94" s="8" t="str">
        <f t="shared" si="13"/>
        <v>0</v>
      </c>
      <c r="AL94" s="8" t="str">
        <f t="shared" si="14"/>
        <v>0</v>
      </c>
    </row>
    <row r="95" spans="1:38">
      <c r="A95" s="8">
        <f>IF(OUT!C162="", "", OUT!C162)</f>
        <v>731</v>
      </c>
      <c r="B95" s="20">
        <f>IF(OUT!A162="", "", OUT!A162)</f>
        <v>89670</v>
      </c>
      <c r="C95" s="8" t="str">
        <f>IF(OUT!D162="", "", OUT!D162)</f>
        <v>O</v>
      </c>
      <c r="D95" s="28"/>
      <c r="E95" s="8" t="str">
        <f>IF(OUT!E162="", "", OUT!E162)</f>
        <v>72 TRAY</v>
      </c>
      <c r="F95" s="25" t="str">
        <f>IF(OUT!AE162="NEW", "✷", "")</f>
        <v/>
      </c>
      <c r="G95" s="11" t="str">
        <f>IF(OUT!B162="", "", OUT!B162)</f>
        <v>HERB   LAVENDER LAVANDULA STOECHAS WITH LOVE</v>
      </c>
      <c r="H95" s="21">
        <f t="shared" si="10"/>
        <v>1.2</v>
      </c>
      <c r="I95" s="22">
        <f t="shared" si="11"/>
        <v>86.4</v>
      </c>
      <c r="J95" s="37" t="str">
        <f>IF(OUT!F162="", "", OUT!F162)</f>
        <v/>
      </c>
      <c r="K95" s="8">
        <f>IF(OUT!P162="", "", OUT!P162)</f>
        <v>72</v>
      </c>
      <c r="L95" s="8" t="str">
        <f>IF(OUT!AE162="", "", OUT!AE162)</f>
        <v/>
      </c>
      <c r="M95" s="8" t="str">
        <f>IF(OUT!AG162="", "", OUT!AG162)</f>
        <v>PAT</v>
      </c>
      <c r="N95" s="8" t="str">
        <f>IF(OUT!AQ162="", "", OUT!AQ162)</f>
        <v/>
      </c>
      <c r="O95" s="8" t="str">
        <f>IF(OUT!BM162="", "", OUT!BM162)</f>
        <v>T4</v>
      </c>
      <c r="P95" s="9">
        <f>IF(OUT!N162="", "", OUT!N162)</f>
        <v>1.2</v>
      </c>
      <c r="Q95" s="10">
        <f>IF(OUT!O162="", "", OUT!O162)</f>
        <v>86.4</v>
      </c>
      <c r="R95" s="9">
        <f>IF(PPG!H162="", "", PPG!H162)</f>
        <v>0</v>
      </c>
      <c r="S95" s="10">
        <f>IF(PPG!I162="", "", PPG!I162)</f>
        <v>0</v>
      </c>
      <c r="T95" s="9">
        <f>IF(PPG!J162="", "", PPG!J162)</f>
        <v>0</v>
      </c>
      <c r="U95" s="10">
        <f>IF(PPG!K162="", "", PPG!K162)</f>
        <v>0</v>
      </c>
      <c r="V95" s="9">
        <f>IF(PPG!L162="", "", PPG!L162)</f>
        <v>0</v>
      </c>
      <c r="W95" s="10">
        <f>IF(PPG!M162="", "", PPG!M162)</f>
        <v>0</v>
      </c>
      <c r="X95" s="9">
        <f>IF(PPG!N162="", "", PPG!N162)</f>
        <v>0</v>
      </c>
      <c r="Y95" s="10">
        <f>IF(PPG!O162="", "", PPG!O162)</f>
        <v>0</v>
      </c>
      <c r="Z95" s="9">
        <f>IF(PPG!Q162="", "", PPG!Q162)</f>
        <v>1.2</v>
      </c>
      <c r="AA95" s="10">
        <f>IF(PPG!R162="", "", PPG!R162)</f>
        <v>86.4</v>
      </c>
      <c r="AB95" s="9">
        <f>IF(PPG!S162="", "", PPG!S162)</f>
        <v>0</v>
      </c>
      <c r="AC95" s="10">
        <f>IF(PPG!T162="", "", PPG!T162)</f>
        <v>0</v>
      </c>
      <c r="AD95" s="9">
        <f>IF(PPG!U162="", "", PPG!U162)</f>
        <v>0</v>
      </c>
      <c r="AE95" s="10">
        <f>IF(PPG!V162="", "", PPG!V162)</f>
        <v>0</v>
      </c>
      <c r="AF95" s="9">
        <f>IF(PPG!W162="", "", PPG!W162)</f>
        <v>0</v>
      </c>
      <c r="AG95" s="10">
        <f>IF(PPG!X162="", "", PPG!X162)</f>
        <v>0</v>
      </c>
      <c r="AH95" s="9">
        <f>IF(PPG!Y162="", "", PPG!Y162)</f>
        <v>0</v>
      </c>
      <c r="AI95" s="10">
        <f>IF(PPG!Z162="", "", PPG!Z162)</f>
        <v>0</v>
      </c>
      <c r="AJ95" s="33" t="str">
        <f t="shared" si="12"/>
        <v>0.00</v>
      </c>
      <c r="AK95" s="8" t="str">
        <f t="shared" si="13"/>
        <v>0</v>
      </c>
      <c r="AL95" s="8" t="str">
        <f t="shared" si="14"/>
        <v>0</v>
      </c>
    </row>
    <row r="96" spans="1:38">
      <c r="A96" s="8">
        <f>IF(OUT!C97="", "", OUT!C97)</f>
        <v>731</v>
      </c>
      <c r="B96" s="20">
        <f>IF(OUT!A97="", "", OUT!A97)</f>
        <v>71587</v>
      </c>
      <c r="C96" s="8" t="str">
        <f>IF(OUT!D97="", "", OUT!D97)</f>
        <v>O</v>
      </c>
      <c r="D96" s="28"/>
      <c r="E96" s="8" t="str">
        <f>IF(OUT!E97="", "", OUT!E97)</f>
        <v>72 TRAY</v>
      </c>
      <c r="F96" s="25" t="str">
        <f>IF(OUT!AE97="NEW", "✷", "")</f>
        <v/>
      </c>
      <c r="G96" s="11" t="str">
        <f>IF(OUT!B97="", "", OUT!B97)</f>
        <v>HERB   LAVENDER LAVANDULA X INTERMEDIA ALBA</v>
      </c>
      <c r="H96" s="21">
        <f t="shared" si="10"/>
        <v>0.97599999999999998</v>
      </c>
      <c r="I96" s="22">
        <f t="shared" si="11"/>
        <v>70.27</v>
      </c>
      <c r="J96" s="37" t="str">
        <f>IF(OUT!F97="", "", OUT!F97)</f>
        <v/>
      </c>
      <c r="K96" s="8">
        <f>IF(OUT!P97="", "", OUT!P97)</f>
        <v>72</v>
      </c>
      <c r="L96" s="8" t="str">
        <f>IF(OUT!AE97="", "", OUT!AE97)</f>
        <v/>
      </c>
      <c r="M96" s="8" t="str">
        <f>IF(OUT!AG97="", "", OUT!AG97)</f>
        <v/>
      </c>
      <c r="N96" s="8" t="str">
        <f>IF(OUT!AQ97="", "", OUT!AQ97)</f>
        <v/>
      </c>
      <c r="O96" s="8" t="str">
        <f>IF(OUT!BM97="", "", OUT!BM97)</f>
        <v>T4</v>
      </c>
      <c r="P96" s="9">
        <f>IF(OUT!N97="", "", OUT!N97)</f>
        <v>0.97599999999999998</v>
      </c>
      <c r="Q96" s="10">
        <f>IF(OUT!O97="", "", OUT!O97)</f>
        <v>70.27</v>
      </c>
      <c r="R96" s="9">
        <f>IF(PPG!H97="", "", PPG!H97)</f>
        <v>0</v>
      </c>
      <c r="S96" s="10">
        <f>IF(PPG!I97="", "", PPG!I97)</f>
        <v>0</v>
      </c>
      <c r="T96" s="9">
        <f>IF(PPG!J97="", "", PPG!J97)</f>
        <v>0</v>
      </c>
      <c r="U96" s="10">
        <f>IF(PPG!K97="", "", PPG!K97)</f>
        <v>0</v>
      </c>
      <c r="V96" s="9">
        <f>IF(PPG!L97="", "", PPG!L97)</f>
        <v>0</v>
      </c>
      <c r="W96" s="10">
        <f>IF(PPG!M97="", "", PPG!M97)</f>
        <v>0</v>
      </c>
      <c r="X96" s="9">
        <f>IF(PPG!N97="", "", PPG!N97)</f>
        <v>0</v>
      </c>
      <c r="Y96" s="10">
        <f>IF(PPG!O97="", "", PPG!O97)</f>
        <v>0</v>
      </c>
      <c r="Z96" s="9">
        <f>IF(PPG!Q97="", "", PPG!Q97)</f>
        <v>0.97599999999999998</v>
      </c>
      <c r="AA96" s="10">
        <f>IF(PPG!R97="", "", PPG!R97)</f>
        <v>70.27</v>
      </c>
      <c r="AB96" s="9">
        <f>IF(PPG!S97="", "", PPG!S97)</f>
        <v>0</v>
      </c>
      <c r="AC96" s="10">
        <f>IF(PPG!T97="", "", PPG!T97)</f>
        <v>0</v>
      </c>
      <c r="AD96" s="9">
        <f>IF(PPG!U97="", "", PPG!U97)</f>
        <v>0</v>
      </c>
      <c r="AE96" s="10">
        <f>IF(PPG!V97="", "", PPG!V97)</f>
        <v>0</v>
      </c>
      <c r="AF96" s="9">
        <f>IF(PPG!W97="", "", PPG!W97)</f>
        <v>0</v>
      </c>
      <c r="AG96" s="10">
        <f>IF(PPG!X97="", "", PPG!X97)</f>
        <v>0</v>
      </c>
      <c r="AH96" s="9">
        <f>IF(PPG!Y97="", "", PPG!Y97)</f>
        <v>0</v>
      </c>
      <c r="AI96" s="10">
        <f>IF(PPG!Z97="", "", PPG!Z97)</f>
        <v>0</v>
      </c>
      <c r="AJ96" s="33" t="str">
        <f t="shared" si="12"/>
        <v>0.00</v>
      </c>
      <c r="AK96" s="8" t="str">
        <f t="shared" si="13"/>
        <v>0</v>
      </c>
      <c r="AL96" s="8" t="str">
        <f t="shared" si="14"/>
        <v>0</v>
      </c>
    </row>
    <row r="97" spans="1:38">
      <c r="A97" s="8">
        <f>IF(OUT!C24="", "", OUT!C24)</f>
        <v>731</v>
      </c>
      <c r="B97" s="20">
        <f>IF(OUT!A24="", "", OUT!A24)</f>
        <v>41432</v>
      </c>
      <c r="C97" s="8" t="str">
        <f>IF(OUT!D24="", "", OUT!D24)</f>
        <v>O</v>
      </c>
      <c r="D97" s="28"/>
      <c r="E97" s="8" t="str">
        <f>IF(OUT!E24="", "", OUT!E24)</f>
        <v>72 TRAY</v>
      </c>
      <c r="F97" s="25" t="str">
        <f>IF(OUT!AE24="NEW", "✷", "")</f>
        <v>✷</v>
      </c>
      <c r="G97" s="11" t="str">
        <f>IF(OUT!B24="", "", OUT!B24)</f>
        <v>HERB   LAVENDER LAVANDULA X INTERMEDIA BRIDGET CHLOE</v>
      </c>
      <c r="H97" s="21">
        <f t="shared" si="10"/>
        <v>1.1579999999999999</v>
      </c>
      <c r="I97" s="22">
        <f t="shared" si="11"/>
        <v>83.37</v>
      </c>
      <c r="J97" s="37" t="str">
        <f>IF(OUT!F24="", "", OUT!F24)</f>
        <v/>
      </c>
      <c r="K97" s="8">
        <f>IF(OUT!P24="", "", OUT!P24)</f>
        <v>72</v>
      </c>
      <c r="L97" s="8" t="str">
        <f>IF(OUT!AE24="", "", OUT!AE24)</f>
        <v>NEW</v>
      </c>
      <c r="M97" s="8" t="str">
        <f>IF(OUT!AG24="", "", OUT!AG24)</f>
        <v>PAT</v>
      </c>
      <c r="N97" s="8" t="str">
        <f>IF(OUT!AQ24="", "", OUT!AQ24)</f>
        <v/>
      </c>
      <c r="O97" s="8" t="str">
        <f>IF(OUT!BM24="", "", OUT!BM24)</f>
        <v>T4</v>
      </c>
      <c r="P97" s="9">
        <f>IF(OUT!N24="", "", OUT!N24)</f>
        <v>1.1579999999999999</v>
      </c>
      <c r="Q97" s="10">
        <f>IF(OUT!O24="", "", OUT!O24)</f>
        <v>83.37</v>
      </c>
      <c r="R97" s="9">
        <f>IF(PPG!H24="", "", PPG!H24)</f>
        <v>0</v>
      </c>
      <c r="S97" s="10">
        <f>IF(PPG!I24="", "", PPG!I24)</f>
        <v>0</v>
      </c>
      <c r="T97" s="9">
        <f>IF(PPG!J24="", "", PPG!J24)</f>
        <v>0</v>
      </c>
      <c r="U97" s="10">
        <f>IF(PPG!K24="", "", PPG!K24)</f>
        <v>0</v>
      </c>
      <c r="V97" s="9">
        <f>IF(PPG!L24="", "", PPG!L24)</f>
        <v>0</v>
      </c>
      <c r="W97" s="10">
        <f>IF(PPG!M24="", "", PPG!M24)</f>
        <v>0</v>
      </c>
      <c r="X97" s="9">
        <f>IF(PPG!N24="", "", PPG!N24)</f>
        <v>0</v>
      </c>
      <c r="Y97" s="10">
        <f>IF(PPG!O24="", "", PPG!O24)</f>
        <v>0</v>
      </c>
      <c r="Z97" s="9">
        <f>IF(PPG!Q24="", "", PPG!Q24)</f>
        <v>1.1579999999999999</v>
      </c>
      <c r="AA97" s="10">
        <f>IF(PPG!R24="", "", PPG!R24)</f>
        <v>83.37</v>
      </c>
      <c r="AB97" s="9">
        <f>IF(PPG!S24="", "", PPG!S24)</f>
        <v>0</v>
      </c>
      <c r="AC97" s="10">
        <f>IF(PPG!T24="", "", PPG!T24)</f>
        <v>0</v>
      </c>
      <c r="AD97" s="9">
        <f>IF(PPG!U24="", "", PPG!U24)</f>
        <v>0</v>
      </c>
      <c r="AE97" s="10">
        <f>IF(PPG!V24="", "", PPG!V24)</f>
        <v>0</v>
      </c>
      <c r="AF97" s="9">
        <f>IF(PPG!W24="", "", PPG!W24)</f>
        <v>0</v>
      </c>
      <c r="AG97" s="10">
        <f>IF(PPG!X24="", "", PPG!X24)</f>
        <v>0</v>
      </c>
      <c r="AH97" s="9">
        <f>IF(PPG!Y24="", "", PPG!Y24)</f>
        <v>0</v>
      </c>
      <c r="AI97" s="10">
        <f>IF(PPG!Z24="", "", PPG!Z24)</f>
        <v>0</v>
      </c>
      <c r="AJ97" s="33" t="str">
        <f t="shared" si="12"/>
        <v>0.00</v>
      </c>
      <c r="AK97" s="8" t="str">
        <f t="shared" si="13"/>
        <v>0</v>
      </c>
      <c r="AL97" s="8" t="str">
        <f t="shared" si="14"/>
        <v>0</v>
      </c>
    </row>
    <row r="98" spans="1:38">
      <c r="A98" s="8">
        <f>IF(OUT!C145="", "", OUT!C145)</f>
        <v>731</v>
      </c>
      <c r="B98" s="20">
        <f>IF(OUT!A145="", "", OUT!A145)</f>
        <v>84279</v>
      </c>
      <c r="C98" s="8" t="str">
        <f>IF(OUT!D145="", "", OUT!D145)</f>
        <v>O</v>
      </c>
      <c r="D98" s="28"/>
      <c r="E98" s="8" t="str">
        <f>IF(OUT!E145="", "", OUT!E145)</f>
        <v>72 TRAY</v>
      </c>
      <c r="F98" s="25" t="str">
        <f>IF(OUT!AE145="NEW", "✷", "")</f>
        <v/>
      </c>
      <c r="G98" s="11" t="str">
        <f>IF(OUT!B145="", "", OUT!B145)</f>
        <v>HERB   LAVENDER LAVANDULA X INTERMEDIA DU PROVENCE</v>
      </c>
      <c r="H98" s="21">
        <f t="shared" si="10"/>
        <v>0.97599999999999998</v>
      </c>
      <c r="I98" s="22">
        <f t="shared" si="11"/>
        <v>70.27</v>
      </c>
      <c r="J98" s="37" t="str">
        <f>IF(OUT!F145="", "", OUT!F145)</f>
        <v/>
      </c>
      <c r="K98" s="8">
        <f>IF(OUT!P145="", "", OUT!P145)</f>
        <v>72</v>
      </c>
      <c r="L98" s="8" t="str">
        <f>IF(OUT!AE145="", "", OUT!AE145)</f>
        <v/>
      </c>
      <c r="M98" s="8" t="str">
        <f>IF(OUT!AG145="", "", OUT!AG145)</f>
        <v/>
      </c>
      <c r="N98" s="8" t="str">
        <f>IF(OUT!AQ145="", "", OUT!AQ145)</f>
        <v/>
      </c>
      <c r="O98" s="8" t="str">
        <f>IF(OUT!BM145="", "", OUT!BM145)</f>
        <v>T4</v>
      </c>
      <c r="P98" s="9">
        <f>IF(OUT!N145="", "", OUT!N145)</f>
        <v>0.97599999999999998</v>
      </c>
      <c r="Q98" s="10">
        <f>IF(OUT!O145="", "", OUT!O145)</f>
        <v>70.27</v>
      </c>
      <c r="R98" s="9">
        <f>IF(PPG!H145="", "", PPG!H145)</f>
        <v>0</v>
      </c>
      <c r="S98" s="10">
        <f>IF(PPG!I145="", "", PPG!I145)</f>
        <v>0</v>
      </c>
      <c r="T98" s="9">
        <f>IF(PPG!J145="", "", PPG!J145)</f>
        <v>0</v>
      </c>
      <c r="U98" s="10">
        <f>IF(PPG!K145="", "", PPG!K145)</f>
        <v>0</v>
      </c>
      <c r="V98" s="9">
        <f>IF(PPG!L145="", "", PPG!L145)</f>
        <v>0</v>
      </c>
      <c r="W98" s="10">
        <f>IF(PPG!M145="", "", PPG!M145)</f>
        <v>0</v>
      </c>
      <c r="X98" s="9">
        <f>IF(PPG!N145="", "", PPG!N145)</f>
        <v>0</v>
      </c>
      <c r="Y98" s="10">
        <f>IF(PPG!O145="", "", PPG!O145)</f>
        <v>0</v>
      </c>
      <c r="Z98" s="9">
        <f>IF(PPG!Q145="", "", PPG!Q145)</f>
        <v>0.97599999999999998</v>
      </c>
      <c r="AA98" s="10">
        <f>IF(PPG!R145="", "", PPG!R145)</f>
        <v>70.27</v>
      </c>
      <c r="AB98" s="9">
        <f>IF(PPG!S145="", "", PPG!S145)</f>
        <v>0</v>
      </c>
      <c r="AC98" s="10">
        <f>IF(PPG!T145="", "", PPG!T145)</f>
        <v>0</v>
      </c>
      <c r="AD98" s="9">
        <f>IF(PPG!U145="", "", PPG!U145)</f>
        <v>0</v>
      </c>
      <c r="AE98" s="10">
        <f>IF(PPG!V145="", "", PPG!V145)</f>
        <v>0</v>
      </c>
      <c r="AF98" s="9">
        <f>IF(PPG!W145="", "", PPG!W145)</f>
        <v>0</v>
      </c>
      <c r="AG98" s="10">
        <f>IF(PPG!X145="", "", PPG!X145)</f>
        <v>0</v>
      </c>
      <c r="AH98" s="9">
        <f>IF(PPG!Y145="", "", PPG!Y145)</f>
        <v>0</v>
      </c>
      <c r="AI98" s="10">
        <f>IF(PPG!Z145="", "", PPG!Z145)</f>
        <v>0</v>
      </c>
      <c r="AJ98" s="33" t="str">
        <f t="shared" si="12"/>
        <v>0.00</v>
      </c>
      <c r="AK98" s="8" t="str">
        <f t="shared" si="13"/>
        <v>0</v>
      </c>
      <c r="AL98" s="8" t="str">
        <f t="shared" si="14"/>
        <v>0</v>
      </c>
    </row>
    <row r="99" spans="1:38">
      <c r="A99" s="8">
        <f>IF(OUT!C80="", "", OUT!C80)</f>
        <v>731</v>
      </c>
      <c r="B99" s="20">
        <f>IF(OUT!A80="", "", OUT!A80)</f>
        <v>59233</v>
      </c>
      <c r="C99" s="8" t="str">
        <f>IF(OUT!D80="", "", OUT!D80)</f>
        <v>O</v>
      </c>
      <c r="D99" s="28"/>
      <c r="E99" s="8" t="str">
        <f>IF(OUT!E80="", "", OUT!E80)</f>
        <v>72 TRAY</v>
      </c>
      <c r="F99" s="25" t="str">
        <f>IF(OUT!AE80="NEW", "✷", "")</f>
        <v/>
      </c>
      <c r="G99" s="11" t="str">
        <f>IF(OUT!B80="", "", OUT!B80)</f>
        <v>HERB   LAVENDER LAVANDULA X INTERMEDIA GROS BLEU</v>
      </c>
      <c r="H99" s="21">
        <f t="shared" si="10"/>
        <v>0.97599999999999998</v>
      </c>
      <c r="I99" s="22">
        <f t="shared" si="11"/>
        <v>70.27</v>
      </c>
      <c r="J99" s="37" t="str">
        <f>IF(OUT!F80="", "", OUT!F80)</f>
        <v/>
      </c>
      <c r="K99" s="8">
        <f>IF(OUT!P80="", "", OUT!P80)</f>
        <v>72</v>
      </c>
      <c r="L99" s="8" t="str">
        <f>IF(OUT!AE80="", "", OUT!AE80)</f>
        <v/>
      </c>
      <c r="M99" s="8" t="str">
        <f>IF(OUT!AG80="", "", OUT!AG80)</f>
        <v/>
      </c>
      <c r="N99" s="8" t="str">
        <f>IF(OUT!AQ80="", "", OUT!AQ80)</f>
        <v/>
      </c>
      <c r="O99" s="8" t="str">
        <f>IF(OUT!BM80="", "", OUT!BM80)</f>
        <v>T4</v>
      </c>
      <c r="P99" s="9">
        <f>IF(OUT!N80="", "", OUT!N80)</f>
        <v>0.97599999999999998</v>
      </c>
      <c r="Q99" s="10">
        <f>IF(OUT!O80="", "", OUT!O80)</f>
        <v>70.27</v>
      </c>
      <c r="R99" s="9">
        <f>IF(PPG!H80="", "", PPG!H80)</f>
        <v>0</v>
      </c>
      <c r="S99" s="10">
        <f>IF(PPG!I80="", "", PPG!I80)</f>
        <v>0</v>
      </c>
      <c r="T99" s="9">
        <f>IF(PPG!J80="", "", PPG!J80)</f>
        <v>0</v>
      </c>
      <c r="U99" s="10">
        <f>IF(PPG!K80="", "", PPG!K80)</f>
        <v>0</v>
      </c>
      <c r="V99" s="9">
        <f>IF(PPG!L80="", "", PPG!L80)</f>
        <v>0</v>
      </c>
      <c r="W99" s="10">
        <f>IF(PPG!M80="", "", PPG!M80)</f>
        <v>0</v>
      </c>
      <c r="X99" s="9">
        <f>IF(PPG!N80="", "", PPG!N80)</f>
        <v>0</v>
      </c>
      <c r="Y99" s="10">
        <f>IF(PPG!O80="", "", PPG!O80)</f>
        <v>0</v>
      </c>
      <c r="Z99" s="9">
        <f>IF(PPG!Q80="", "", PPG!Q80)</f>
        <v>0.97599999999999998</v>
      </c>
      <c r="AA99" s="10">
        <f>IF(PPG!R80="", "", PPG!R80)</f>
        <v>70.27</v>
      </c>
      <c r="AB99" s="9">
        <f>IF(PPG!S80="", "", PPG!S80)</f>
        <v>0</v>
      </c>
      <c r="AC99" s="10">
        <f>IF(PPG!T80="", "", PPG!T80)</f>
        <v>0</v>
      </c>
      <c r="AD99" s="9">
        <f>IF(PPG!U80="", "", PPG!U80)</f>
        <v>0</v>
      </c>
      <c r="AE99" s="10">
        <f>IF(PPG!V80="", "", PPG!V80)</f>
        <v>0</v>
      </c>
      <c r="AF99" s="9">
        <f>IF(PPG!W80="", "", PPG!W80)</f>
        <v>0</v>
      </c>
      <c r="AG99" s="10">
        <f>IF(PPG!X80="", "", PPG!X80)</f>
        <v>0</v>
      </c>
      <c r="AH99" s="9">
        <f>IF(PPG!Y80="", "", PPG!Y80)</f>
        <v>0</v>
      </c>
      <c r="AI99" s="10">
        <f>IF(PPG!Z80="", "", PPG!Z80)</f>
        <v>0</v>
      </c>
      <c r="AJ99" s="33" t="str">
        <f t="shared" si="12"/>
        <v>0.00</v>
      </c>
      <c r="AK99" s="8" t="str">
        <f t="shared" si="13"/>
        <v>0</v>
      </c>
      <c r="AL99" s="8" t="str">
        <f t="shared" si="14"/>
        <v>0</v>
      </c>
    </row>
    <row r="100" spans="1:38">
      <c r="A100" s="8">
        <f>IF(OUT!C50="", "", OUT!C50)</f>
        <v>731</v>
      </c>
      <c r="B100" s="20">
        <f>IF(OUT!A50="", "", OUT!A50)</f>
        <v>54217</v>
      </c>
      <c r="C100" s="8" t="str">
        <f>IF(OUT!D50="", "", OUT!D50)</f>
        <v>O</v>
      </c>
      <c r="D100" s="28"/>
      <c r="E100" s="8" t="str">
        <f>IF(OUT!E50="", "", OUT!E50)</f>
        <v>72 TRAY</v>
      </c>
      <c r="F100" s="25" t="str">
        <f>IF(OUT!AE50="NEW", "✷", "")</f>
        <v/>
      </c>
      <c r="G100" s="11" t="str">
        <f>IF(OUT!B50="", "", OUT!B50)</f>
        <v>HERB   LAVENDER LAVANDULA X INTERMEDIA GROSSO (Purple)</v>
      </c>
      <c r="H100" s="21">
        <f t="shared" si="10"/>
        <v>0.97599999999999998</v>
      </c>
      <c r="I100" s="22">
        <f t="shared" si="11"/>
        <v>70.27</v>
      </c>
      <c r="J100" s="37" t="str">
        <f>IF(OUT!F50="", "", OUT!F50)</f>
        <v/>
      </c>
      <c r="K100" s="8">
        <f>IF(OUT!P50="", "", OUT!P50)</f>
        <v>72</v>
      </c>
      <c r="L100" s="8" t="str">
        <f>IF(OUT!AE50="", "", OUT!AE50)</f>
        <v/>
      </c>
      <c r="M100" s="8" t="str">
        <f>IF(OUT!AG50="", "", OUT!AG50)</f>
        <v/>
      </c>
      <c r="N100" s="8" t="str">
        <f>IF(OUT!AQ50="", "", OUT!AQ50)</f>
        <v>CUT</v>
      </c>
      <c r="O100" s="8" t="str">
        <f>IF(OUT!BM50="", "", OUT!BM50)</f>
        <v>T4</v>
      </c>
      <c r="P100" s="9">
        <f>IF(OUT!N50="", "", OUT!N50)</f>
        <v>0.97599999999999998</v>
      </c>
      <c r="Q100" s="10">
        <f>IF(OUT!O50="", "", OUT!O50)</f>
        <v>70.27</v>
      </c>
      <c r="R100" s="9">
        <f>IF(PPG!H50="", "", PPG!H50)</f>
        <v>0</v>
      </c>
      <c r="S100" s="10">
        <f>IF(PPG!I50="", "", PPG!I50)</f>
        <v>0</v>
      </c>
      <c r="T100" s="9">
        <f>IF(PPG!J50="", "", PPG!J50)</f>
        <v>0</v>
      </c>
      <c r="U100" s="10">
        <f>IF(PPG!K50="", "", PPG!K50)</f>
        <v>0</v>
      </c>
      <c r="V100" s="9">
        <f>IF(PPG!L50="", "", PPG!L50)</f>
        <v>0</v>
      </c>
      <c r="W100" s="10">
        <f>IF(PPG!M50="", "", PPG!M50)</f>
        <v>0</v>
      </c>
      <c r="X100" s="9">
        <f>IF(PPG!N50="", "", PPG!N50)</f>
        <v>0</v>
      </c>
      <c r="Y100" s="10">
        <f>IF(PPG!O50="", "", PPG!O50)</f>
        <v>0</v>
      </c>
      <c r="Z100" s="9">
        <f>IF(PPG!Q50="", "", PPG!Q50)</f>
        <v>0.97599999999999998</v>
      </c>
      <c r="AA100" s="10">
        <f>IF(PPG!R50="", "", PPG!R50)</f>
        <v>70.27</v>
      </c>
      <c r="AB100" s="9">
        <f>IF(PPG!S50="", "", PPG!S50)</f>
        <v>0</v>
      </c>
      <c r="AC100" s="10">
        <f>IF(PPG!T50="", "", PPG!T50)</f>
        <v>0</v>
      </c>
      <c r="AD100" s="9">
        <f>IF(PPG!U50="", "", PPG!U50)</f>
        <v>0</v>
      </c>
      <c r="AE100" s="10">
        <f>IF(PPG!V50="", "", PPG!V50)</f>
        <v>0</v>
      </c>
      <c r="AF100" s="9">
        <f>IF(PPG!W50="", "", PPG!W50)</f>
        <v>0</v>
      </c>
      <c r="AG100" s="10">
        <f>IF(PPG!X50="", "", PPG!X50)</f>
        <v>0</v>
      </c>
      <c r="AH100" s="9">
        <f>IF(PPG!Y50="", "", PPG!Y50)</f>
        <v>0</v>
      </c>
      <c r="AI100" s="10">
        <f>IF(PPG!Z50="", "", PPG!Z50)</f>
        <v>0</v>
      </c>
      <c r="AJ100" s="33" t="str">
        <f t="shared" si="12"/>
        <v>0.00</v>
      </c>
      <c r="AK100" s="8" t="str">
        <f t="shared" si="13"/>
        <v>0</v>
      </c>
      <c r="AL100" s="8" t="str">
        <f t="shared" si="14"/>
        <v>0</v>
      </c>
    </row>
    <row r="101" spans="1:38">
      <c r="A101" s="8">
        <f>IF(OUT!C148="", "", OUT!C148)</f>
        <v>731</v>
      </c>
      <c r="B101" s="20">
        <f>IF(OUT!A148="", "", OUT!A148)</f>
        <v>84464</v>
      </c>
      <c r="C101" s="8" t="str">
        <f>IF(OUT!D148="", "", OUT!D148)</f>
        <v>O</v>
      </c>
      <c r="D101" s="28"/>
      <c r="E101" s="8" t="str">
        <f>IF(OUT!E148="", "", OUT!E148)</f>
        <v>72 TRAY</v>
      </c>
      <c r="F101" s="25" t="str">
        <f>IF(OUT!AE148="NEW", "✷", "")</f>
        <v/>
      </c>
      <c r="G101" s="11" t="str">
        <f>IF(OUT!B148="", "", OUT!B148)</f>
        <v>HERB   LAVENDER LAVANDULA X INTERMEDIA PHENOMENAL</v>
      </c>
      <c r="H101" s="21">
        <f t="shared" si="10"/>
        <v>1.3149999999999999</v>
      </c>
      <c r="I101" s="22">
        <f t="shared" si="11"/>
        <v>94.68</v>
      </c>
      <c r="J101" s="37" t="str">
        <f>IF(OUT!F148="", "", OUT!F148)</f>
        <v/>
      </c>
      <c r="K101" s="8">
        <f>IF(OUT!P148="", "", OUT!P148)</f>
        <v>72</v>
      </c>
      <c r="L101" s="8" t="str">
        <f>IF(OUT!AE148="", "", OUT!AE148)</f>
        <v/>
      </c>
      <c r="M101" s="8" t="str">
        <f>IF(OUT!AG148="", "", OUT!AG148)</f>
        <v>PAT</v>
      </c>
      <c r="N101" s="8" t="str">
        <f>IF(OUT!AQ148="", "", OUT!AQ148)</f>
        <v/>
      </c>
      <c r="O101" s="8" t="str">
        <f>IF(OUT!BM148="", "", OUT!BM148)</f>
        <v>T1</v>
      </c>
      <c r="P101" s="9">
        <f>IF(OUT!N148="", "", OUT!N148)</f>
        <v>1.3149999999999999</v>
      </c>
      <c r="Q101" s="10">
        <f>IF(OUT!O148="", "", OUT!O148)</f>
        <v>94.68</v>
      </c>
      <c r="R101" s="9">
        <f>IF(PPG!H148="", "", PPG!H148)</f>
        <v>0</v>
      </c>
      <c r="S101" s="10">
        <f>IF(PPG!I148="", "", PPG!I148)</f>
        <v>0</v>
      </c>
      <c r="T101" s="9">
        <f>IF(PPG!J148="", "", PPG!J148)</f>
        <v>0</v>
      </c>
      <c r="U101" s="10">
        <f>IF(PPG!K148="", "", PPG!K148)</f>
        <v>0</v>
      </c>
      <c r="V101" s="9">
        <f>IF(PPG!L148="", "", PPG!L148)</f>
        <v>0</v>
      </c>
      <c r="W101" s="10">
        <f>IF(PPG!M148="", "", PPG!M148)</f>
        <v>0</v>
      </c>
      <c r="X101" s="9">
        <f>IF(PPG!N148="", "", PPG!N148)</f>
        <v>0</v>
      </c>
      <c r="Y101" s="10">
        <f>IF(PPG!O148="", "", PPG!O148)</f>
        <v>0</v>
      </c>
      <c r="Z101" s="9">
        <f>IF(PPG!Q148="", "", PPG!Q148)</f>
        <v>1.3149999999999999</v>
      </c>
      <c r="AA101" s="10">
        <f>IF(PPG!R148="", "", PPG!R148)</f>
        <v>94.68</v>
      </c>
      <c r="AB101" s="9">
        <f>IF(PPG!S148="", "", PPG!S148)</f>
        <v>0</v>
      </c>
      <c r="AC101" s="10">
        <f>IF(PPG!T148="", "", PPG!T148)</f>
        <v>0</v>
      </c>
      <c r="AD101" s="9">
        <f>IF(PPG!U148="", "", PPG!U148)</f>
        <v>0</v>
      </c>
      <c r="AE101" s="10">
        <f>IF(PPG!V148="", "", PPG!V148)</f>
        <v>0</v>
      </c>
      <c r="AF101" s="9">
        <f>IF(PPG!W148="", "", PPG!W148)</f>
        <v>0</v>
      </c>
      <c r="AG101" s="10">
        <f>IF(PPG!X148="", "", PPG!X148)</f>
        <v>0</v>
      </c>
      <c r="AH101" s="9">
        <f>IF(PPG!Y148="", "", PPG!Y148)</f>
        <v>0</v>
      </c>
      <c r="AI101" s="10">
        <f>IF(PPG!Z148="", "", PPG!Z148)</f>
        <v>0</v>
      </c>
      <c r="AJ101" s="33" t="str">
        <f t="shared" si="12"/>
        <v>0.00</v>
      </c>
      <c r="AK101" s="8" t="str">
        <f t="shared" si="13"/>
        <v>0</v>
      </c>
      <c r="AL101" s="8" t="str">
        <f t="shared" si="14"/>
        <v>0</v>
      </c>
    </row>
    <row r="102" spans="1:38">
      <c r="A102" s="8">
        <f>IF(OUT!C32="", "", OUT!C32)</f>
        <v>731</v>
      </c>
      <c r="B102" s="20">
        <f>IF(OUT!A32="", "", OUT!A32)</f>
        <v>41625</v>
      </c>
      <c r="C102" s="8" t="str">
        <f>IF(OUT!D32="", "", OUT!D32)</f>
        <v>O</v>
      </c>
      <c r="D102" s="28"/>
      <c r="E102" s="8" t="str">
        <f>IF(OUT!E32="", "", OUT!E32)</f>
        <v>72 TRAY</v>
      </c>
      <c r="F102" s="25" t="str">
        <f>IF(OUT!AE32="NEW", "✷", "")</f>
        <v/>
      </c>
      <c r="G102" s="11" t="str">
        <f>IF(OUT!B32="", "", OUT!B32)</f>
        <v>HERB   LAVENDER LAVANDULA X INTERMEDIA RIVERINA THOMAS</v>
      </c>
      <c r="H102" s="21">
        <f t="shared" si="10"/>
        <v>0.97599999999999998</v>
      </c>
      <c r="I102" s="22">
        <f t="shared" si="11"/>
        <v>70.27</v>
      </c>
      <c r="J102" s="37" t="str">
        <f>IF(OUT!F32="", "", OUT!F32)</f>
        <v/>
      </c>
      <c r="K102" s="8">
        <f>IF(OUT!P32="", "", OUT!P32)</f>
        <v>72</v>
      </c>
      <c r="L102" s="8" t="str">
        <f>IF(OUT!AE32="", "", OUT!AE32)</f>
        <v/>
      </c>
      <c r="M102" s="8" t="str">
        <f>IF(OUT!AG32="", "", OUT!AG32)</f>
        <v/>
      </c>
      <c r="N102" s="8" t="str">
        <f>IF(OUT!AQ32="", "", OUT!AQ32)</f>
        <v/>
      </c>
      <c r="O102" s="8" t="str">
        <f>IF(OUT!BM32="", "", OUT!BM32)</f>
        <v>T4</v>
      </c>
      <c r="P102" s="9">
        <f>IF(OUT!N32="", "", OUT!N32)</f>
        <v>0.97599999999999998</v>
      </c>
      <c r="Q102" s="10">
        <f>IF(OUT!O32="", "", OUT!O32)</f>
        <v>70.27</v>
      </c>
      <c r="R102" s="9">
        <f>IF(PPG!H32="", "", PPG!H32)</f>
        <v>0</v>
      </c>
      <c r="S102" s="10">
        <f>IF(PPG!I32="", "", PPG!I32)</f>
        <v>0</v>
      </c>
      <c r="T102" s="9">
        <f>IF(PPG!J32="", "", PPG!J32)</f>
        <v>0</v>
      </c>
      <c r="U102" s="10">
        <f>IF(PPG!K32="", "", PPG!K32)</f>
        <v>0</v>
      </c>
      <c r="V102" s="9">
        <f>IF(PPG!L32="", "", PPG!L32)</f>
        <v>0</v>
      </c>
      <c r="W102" s="10">
        <f>IF(PPG!M32="", "", PPG!M32)</f>
        <v>0</v>
      </c>
      <c r="X102" s="9">
        <f>IF(PPG!N32="", "", PPG!N32)</f>
        <v>0</v>
      </c>
      <c r="Y102" s="10">
        <f>IF(PPG!O32="", "", PPG!O32)</f>
        <v>0</v>
      </c>
      <c r="Z102" s="9">
        <f>IF(PPG!Q32="", "", PPG!Q32)</f>
        <v>0.97599999999999998</v>
      </c>
      <c r="AA102" s="10">
        <f>IF(PPG!R32="", "", PPG!R32)</f>
        <v>70.27</v>
      </c>
      <c r="AB102" s="9">
        <f>IF(PPG!S32="", "", PPG!S32)</f>
        <v>0</v>
      </c>
      <c r="AC102" s="10">
        <f>IF(PPG!T32="", "", PPG!T32)</f>
        <v>0</v>
      </c>
      <c r="AD102" s="9">
        <f>IF(PPG!U32="", "", PPG!U32)</f>
        <v>0</v>
      </c>
      <c r="AE102" s="10">
        <f>IF(PPG!V32="", "", PPG!V32)</f>
        <v>0</v>
      </c>
      <c r="AF102" s="9">
        <f>IF(PPG!W32="", "", PPG!W32)</f>
        <v>0</v>
      </c>
      <c r="AG102" s="10">
        <f>IF(PPG!X32="", "", PPG!X32)</f>
        <v>0</v>
      </c>
      <c r="AH102" s="9">
        <f>IF(PPG!Y32="", "", PPG!Y32)</f>
        <v>0</v>
      </c>
      <c r="AI102" s="10">
        <f>IF(PPG!Z32="", "", PPG!Z32)</f>
        <v>0</v>
      </c>
      <c r="AJ102" s="33" t="str">
        <f t="shared" si="12"/>
        <v>0.00</v>
      </c>
      <c r="AK102" s="8" t="str">
        <f t="shared" si="13"/>
        <v>0</v>
      </c>
      <c r="AL102" s="8" t="str">
        <f t="shared" si="14"/>
        <v>0</v>
      </c>
    </row>
    <row r="103" spans="1:38">
      <c r="A103" s="8">
        <f>IF(OUT!C181="", "", OUT!C181)</f>
        <v>731</v>
      </c>
      <c r="B103" s="20">
        <f>IF(OUT!A181="", "", OUT!A181)</f>
        <v>92035</v>
      </c>
      <c r="C103" s="8" t="str">
        <f>IF(OUT!D181="", "", OUT!D181)</f>
        <v>O</v>
      </c>
      <c r="D103" s="28"/>
      <c r="E103" s="8" t="str">
        <f>IF(OUT!E181="", "", OUT!E181)</f>
        <v>72 TRAY</v>
      </c>
      <c r="F103" s="25" t="str">
        <f>IF(OUT!AE181="NEW", "✷", "")</f>
        <v/>
      </c>
      <c r="G103" s="11" t="str">
        <f>IF(OUT!B181="", "", OUT!B181)</f>
        <v>HERB   LAVENDER LAVANDULA X INTERMEDIA SENSATIONAL</v>
      </c>
      <c r="H103" s="21">
        <f t="shared" ref="H103:H134" si="15">IF(AND($K$3=1,$K$4="N"),P103,IF(AND($K$3=2,$K$4="N"),R103,IF(AND($K$3=3,$K$4="N"),T103,IF(AND($K$3=4,$K$4="N"),V103,IF(AND($K$3=5,$K$4="N"),X103,IF(AND($K$3=1,$K$4="Y"),Z103,IF(AND($K$3=2,$K$4="Y"),AB103,IF(AND($K$3=3,$K$4="Y"),AD103,IF(AND($K$3=4,$K$4="Y"),AF103,IF(AND($K$3=5,$K$4="Y"),AH103,"FALSE"))))))))))</f>
        <v>1.4</v>
      </c>
      <c r="I103" s="22">
        <f t="shared" ref="I103:I134" si="16">IF(AND($K$3=1,$K$4="N"),Q103,IF(AND($K$3=2,$K$4="N"),S103,IF(AND($K$3=3,$K$4="N"),U103,IF(AND($K$3=4,$K$4="N"),W103,IF(AND($K$3=5,$K$4="N"),Y103,IF(AND($K$3=1,$K$4="Y"),AA103,IF(AND($K$3=2,$K$4="Y"),AC103,IF(AND($K$3=3,$K$4="Y"),AE103,IF(AND($K$3=4,$K$4="Y"),AG103,IF(AND($K$3=5,$K$4="Y"),AI103,"FALSE"))))))))))</f>
        <v>100.8</v>
      </c>
      <c r="J103" s="37" t="str">
        <f>IF(OUT!F181="", "", OUT!F181)</f>
        <v/>
      </c>
      <c r="K103" s="8">
        <f>IF(OUT!P181="", "", OUT!P181)</f>
        <v>72</v>
      </c>
      <c r="L103" s="8" t="str">
        <f>IF(OUT!AE181="", "", OUT!AE181)</f>
        <v/>
      </c>
      <c r="M103" s="8" t="str">
        <f>IF(OUT!AG181="", "", OUT!AG181)</f>
        <v>PAT</v>
      </c>
      <c r="N103" s="8" t="str">
        <f>IF(OUT!AQ181="", "", OUT!AQ181)</f>
        <v/>
      </c>
      <c r="O103" s="8" t="str">
        <f>IF(OUT!BM181="", "", OUT!BM181)</f>
        <v>T1</v>
      </c>
      <c r="P103" s="9">
        <f>IF(OUT!N181="", "", OUT!N181)</f>
        <v>1.4</v>
      </c>
      <c r="Q103" s="10">
        <f>IF(OUT!O181="", "", OUT!O181)</f>
        <v>100.8</v>
      </c>
      <c r="R103" s="9">
        <f>IF(PPG!H181="", "", PPG!H181)</f>
        <v>0</v>
      </c>
      <c r="S103" s="10">
        <f>IF(PPG!I181="", "", PPG!I181)</f>
        <v>0</v>
      </c>
      <c r="T103" s="9">
        <f>IF(PPG!J181="", "", PPG!J181)</f>
        <v>0</v>
      </c>
      <c r="U103" s="10">
        <f>IF(PPG!K181="", "", PPG!K181)</f>
        <v>0</v>
      </c>
      <c r="V103" s="9">
        <f>IF(PPG!L181="", "", PPG!L181)</f>
        <v>0</v>
      </c>
      <c r="W103" s="10">
        <f>IF(PPG!M181="", "", PPG!M181)</f>
        <v>0</v>
      </c>
      <c r="X103" s="9">
        <f>IF(PPG!N181="", "", PPG!N181)</f>
        <v>0</v>
      </c>
      <c r="Y103" s="10">
        <f>IF(PPG!O181="", "", PPG!O181)</f>
        <v>0</v>
      </c>
      <c r="Z103" s="9">
        <f>IF(PPG!Q181="", "", PPG!Q181)</f>
        <v>1.4</v>
      </c>
      <c r="AA103" s="10">
        <f>IF(PPG!R181="", "", PPG!R181)</f>
        <v>100.8</v>
      </c>
      <c r="AB103" s="9">
        <f>IF(PPG!S181="", "", PPG!S181)</f>
        <v>0</v>
      </c>
      <c r="AC103" s="10">
        <f>IF(PPG!T181="", "", PPG!T181)</f>
        <v>0</v>
      </c>
      <c r="AD103" s="9">
        <f>IF(PPG!U181="", "", PPG!U181)</f>
        <v>0</v>
      </c>
      <c r="AE103" s="10">
        <f>IF(PPG!V181="", "", PPG!V181)</f>
        <v>0</v>
      </c>
      <c r="AF103" s="9">
        <f>IF(PPG!W181="", "", PPG!W181)</f>
        <v>0</v>
      </c>
      <c r="AG103" s="10">
        <f>IF(PPG!X181="", "", PPG!X181)</f>
        <v>0</v>
      </c>
      <c r="AH103" s="9">
        <f>IF(PPG!Y181="", "", PPG!Y181)</f>
        <v>0</v>
      </c>
      <c r="AI103" s="10">
        <f>IF(PPG!Z181="", "", PPG!Z181)</f>
        <v>0</v>
      </c>
      <c r="AJ103" s="33" t="str">
        <f t="shared" ref="AJ103:AJ134" si="17">IF(D103&lt;&gt;"",D103*I103, "0.00")</f>
        <v>0.00</v>
      </c>
      <c r="AK103" s="8" t="str">
        <f t="shared" ref="AK103:AK134" si="18">IF(D103&lt;&gt;"",D103, "0")</f>
        <v>0</v>
      </c>
      <c r="AL103" s="8" t="str">
        <f t="shared" ref="AL103:AL134" si="19">IF(D103&lt;&gt;"",D103*K103, "0")</f>
        <v>0</v>
      </c>
    </row>
    <row r="104" spans="1:38">
      <c r="A104" s="8">
        <f>IF(OUT!C33="", "", OUT!C33)</f>
        <v>731</v>
      </c>
      <c r="B104" s="20">
        <f>IF(OUT!A33="", "", OUT!A33)</f>
        <v>41627</v>
      </c>
      <c r="C104" s="8" t="str">
        <f>IF(OUT!D33="", "", OUT!D33)</f>
        <v>O</v>
      </c>
      <c r="D104" s="28"/>
      <c r="E104" s="8" t="str">
        <f>IF(OUT!E33="", "", OUT!E33)</f>
        <v>72 TRAY</v>
      </c>
      <c r="F104" s="25" t="str">
        <f>IF(OUT!AE33="NEW", "✷", "")</f>
        <v/>
      </c>
      <c r="G104" s="11" t="str">
        <f>IF(OUT!B33="", "", OUT!B33)</f>
        <v>HERB   LAVENDER LAVANDULA X INTERMEDIA SUPER</v>
      </c>
      <c r="H104" s="21">
        <f t="shared" si="15"/>
        <v>0.97599999999999998</v>
      </c>
      <c r="I104" s="22">
        <f t="shared" si="16"/>
        <v>70.27</v>
      </c>
      <c r="J104" s="37" t="str">
        <f>IF(OUT!F33="", "", OUT!F33)</f>
        <v/>
      </c>
      <c r="K104" s="8">
        <f>IF(OUT!P33="", "", OUT!P33)</f>
        <v>72</v>
      </c>
      <c r="L104" s="8" t="str">
        <f>IF(OUT!AE33="", "", OUT!AE33)</f>
        <v/>
      </c>
      <c r="M104" s="8" t="str">
        <f>IF(OUT!AG33="", "", OUT!AG33)</f>
        <v/>
      </c>
      <c r="N104" s="8" t="str">
        <f>IF(OUT!AQ33="", "", OUT!AQ33)</f>
        <v/>
      </c>
      <c r="O104" s="8" t="str">
        <f>IF(OUT!BM33="", "", OUT!BM33)</f>
        <v>T4</v>
      </c>
      <c r="P104" s="9">
        <f>IF(OUT!N33="", "", OUT!N33)</f>
        <v>0.97599999999999998</v>
      </c>
      <c r="Q104" s="10">
        <f>IF(OUT!O33="", "", OUT!O33)</f>
        <v>70.27</v>
      </c>
      <c r="R104" s="9">
        <f>IF(PPG!H33="", "", PPG!H33)</f>
        <v>0</v>
      </c>
      <c r="S104" s="10">
        <f>IF(PPG!I33="", "", PPG!I33)</f>
        <v>0</v>
      </c>
      <c r="T104" s="9">
        <f>IF(PPG!J33="", "", PPG!J33)</f>
        <v>0</v>
      </c>
      <c r="U104" s="10">
        <f>IF(PPG!K33="", "", PPG!K33)</f>
        <v>0</v>
      </c>
      <c r="V104" s="9">
        <f>IF(PPG!L33="", "", PPG!L33)</f>
        <v>0</v>
      </c>
      <c r="W104" s="10">
        <f>IF(PPG!M33="", "", PPG!M33)</f>
        <v>0</v>
      </c>
      <c r="X104" s="9">
        <f>IF(PPG!N33="", "", PPG!N33)</f>
        <v>0</v>
      </c>
      <c r="Y104" s="10">
        <f>IF(PPG!O33="", "", PPG!O33)</f>
        <v>0</v>
      </c>
      <c r="Z104" s="9">
        <f>IF(PPG!Q33="", "", PPG!Q33)</f>
        <v>0.97599999999999998</v>
      </c>
      <c r="AA104" s="10">
        <f>IF(PPG!R33="", "", PPG!R33)</f>
        <v>70.27</v>
      </c>
      <c r="AB104" s="9">
        <f>IF(PPG!S33="", "", PPG!S33)</f>
        <v>0</v>
      </c>
      <c r="AC104" s="10">
        <f>IF(PPG!T33="", "", PPG!T33)</f>
        <v>0</v>
      </c>
      <c r="AD104" s="9">
        <f>IF(PPG!U33="", "", PPG!U33)</f>
        <v>0</v>
      </c>
      <c r="AE104" s="10">
        <f>IF(PPG!V33="", "", PPG!V33)</f>
        <v>0</v>
      </c>
      <c r="AF104" s="9">
        <f>IF(PPG!W33="", "", PPG!W33)</f>
        <v>0</v>
      </c>
      <c r="AG104" s="10">
        <f>IF(PPG!X33="", "", PPG!X33)</f>
        <v>0</v>
      </c>
      <c r="AH104" s="9">
        <f>IF(PPG!Y33="", "", PPG!Y33)</f>
        <v>0</v>
      </c>
      <c r="AI104" s="10">
        <f>IF(PPG!Z33="", "", PPG!Z33)</f>
        <v>0</v>
      </c>
      <c r="AJ104" s="33" t="str">
        <f t="shared" si="17"/>
        <v>0.00</v>
      </c>
      <c r="AK104" s="8" t="str">
        <f t="shared" si="18"/>
        <v>0</v>
      </c>
      <c r="AL104" s="8" t="str">
        <f t="shared" si="19"/>
        <v>0</v>
      </c>
    </row>
    <row r="105" spans="1:38">
      <c r="A105" s="8">
        <f>IF(OUT!C91="", "", OUT!C91)</f>
        <v>731</v>
      </c>
      <c r="B105" s="20">
        <f>IF(OUT!A91="", "", OUT!A91)</f>
        <v>66757</v>
      </c>
      <c r="C105" s="8" t="str">
        <f>IF(OUT!D91="", "", OUT!D91)</f>
        <v>O</v>
      </c>
      <c r="D105" s="28"/>
      <c r="E105" s="8" t="str">
        <f>IF(OUT!E91="", "", OUT!E91)</f>
        <v>72 TRAY</v>
      </c>
      <c r="F105" s="25" t="str">
        <f>IF(OUT!AE91="NEW", "✷", "")</f>
        <v/>
      </c>
      <c r="G105" s="11" t="str">
        <f>IF(OUT!B91="", "", OUT!B91)</f>
        <v>HERB   NEPETA X FAASSENII CATMINT</v>
      </c>
      <c r="H105" s="21">
        <f t="shared" si="15"/>
        <v>0.81499999999999995</v>
      </c>
      <c r="I105" s="22">
        <f t="shared" si="16"/>
        <v>58.68</v>
      </c>
      <c r="J105" s="37" t="str">
        <f>IF(OUT!F91="", "", OUT!F91)</f>
        <v/>
      </c>
      <c r="K105" s="8">
        <f>IF(OUT!P91="", "", OUT!P91)</f>
        <v>72</v>
      </c>
      <c r="L105" s="8" t="str">
        <f>IF(OUT!AE91="", "", OUT!AE91)</f>
        <v/>
      </c>
      <c r="M105" s="8" t="str">
        <f>IF(OUT!AG91="", "", OUT!AG91)</f>
        <v/>
      </c>
      <c r="N105" s="8" t="str">
        <f>IF(OUT!AQ91="", "", OUT!AQ91)</f>
        <v/>
      </c>
      <c r="O105" s="8" t="str">
        <f>IF(OUT!BM91="", "", OUT!BM91)</f>
        <v>T4</v>
      </c>
      <c r="P105" s="9">
        <f>IF(OUT!N91="", "", OUT!N91)</f>
        <v>0.81499999999999995</v>
      </c>
      <c r="Q105" s="10">
        <f>IF(OUT!O91="", "", OUT!O91)</f>
        <v>58.68</v>
      </c>
      <c r="R105" s="9">
        <f>IF(PPG!H91="", "", PPG!H91)</f>
        <v>0</v>
      </c>
      <c r="S105" s="10">
        <f>IF(PPG!I91="", "", PPG!I91)</f>
        <v>0</v>
      </c>
      <c r="T105" s="9">
        <f>IF(PPG!J91="", "", PPG!J91)</f>
        <v>0</v>
      </c>
      <c r="U105" s="10">
        <f>IF(PPG!K91="", "", PPG!K91)</f>
        <v>0</v>
      </c>
      <c r="V105" s="9">
        <f>IF(PPG!L91="", "", PPG!L91)</f>
        <v>0</v>
      </c>
      <c r="W105" s="10">
        <f>IF(PPG!M91="", "", PPG!M91)</f>
        <v>0</v>
      </c>
      <c r="X105" s="9">
        <f>IF(PPG!N91="", "", PPG!N91)</f>
        <v>0</v>
      </c>
      <c r="Y105" s="10">
        <f>IF(PPG!O91="", "", PPG!O91)</f>
        <v>0</v>
      </c>
      <c r="Z105" s="9">
        <f>IF(PPG!Q91="", "", PPG!Q91)</f>
        <v>0.81499999999999995</v>
      </c>
      <c r="AA105" s="10">
        <f>IF(PPG!R91="", "", PPG!R91)</f>
        <v>58.68</v>
      </c>
      <c r="AB105" s="9">
        <f>IF(PPG!S91="", "", PPG!S91)</f>
        <v>0</v>
      </c>
      <c r="AC105" s="10">
        <f>IF(PPG!T91="", "", PPG!T91)</f>
        <v>0</v>
      </c>
      <c r="AD105" s="9">
        <f>IF(PPG!U91="", "", PPG!U91)</f>
        <v>0</v>
      </c>
      <c r="AE105" s="10">
        <f>IF(PPG!V91="", "", PPG!V91)</f>
        <v>0</v>
      </c>
      <c r="AF105" s="9">
        <f>IF(PPG!W91="", "", PPG!W91)</f>
        <v>0</v>
      </c>
      <c r="AG105" s="10">
        <f>IF(PPG!X91="", "", PPG!X91)</f>
        <v>0</v>
      </c>
      <c r="AH105" s="9">
        <f>IF(PPG!Y91="", "", PPG!Y91)</f>
        <v>0</v>
      </c>
      <c r="AI105" s="10">
        <f>IF(PPG!Z91="", "", PPG!Z91)</f>
        <v>0</v>
      </c>
      <c r="AJ105" s="33" t="str">
        <f t="shared" si="17"/>
        <v>0.00</v>
      </c>
      <c r="AK105" s="8" t="str">
        <f t="shared" si="18"/>
        <v>0</v>
      </c>
      <c r="AL105" s="8" t="str">
        <f t="shared" si="19"/>
        <v>0</v>
      </c>
    </row>
    <row r="106" spans="1:38">
      <c r="A106" s="8">
        <f>IF(OUT!C106="", "", OUT!C106)</f>
        <v>731</v>
      </c>
      <c r="B106" s="20">
        <f>IF(OUT!A106="", "", OUT!A106)</f>
        <v>73656</v>
      </c>
      <c r="C106" s="8" t="str">
        <f>IF(OUT!D106="", "", OUT!D106)</f>
        <v>O</v>
      </c>
      <c r="D106" s="28"/>
      <c r="E106" s="8" t="str">
        <f>IF(OUT!E106="", "", OUT!E106)</f>
        <v>72 TRAY</v>
      </c>
      <c r="F106" s="25" t="str">
        <f>IF(OUT!AE106="NEW", "✷", "")</f>
        <v/>
      </c>
      <c r="G106" s="11" t="str">
        <f>IF(OUT!B106="", "", OUT!B106)</f>
        <v>HERB   OREGANO ORIGANUM VULGARE ITALIAN</v>
      </c>
      <c r="H106" s="21">
        <f t="shared" si="15"/>
        <v>0.80500000000000005</v>
      </c>
      <c r="I106" s="22">
        <f t="shared" si="16"/>
        <v>57.96</v>
      </c>
      <c r="J106" s="37" t="str">
        <f>IF(OUT!F106="", "", OUT!F106)</f>
        <v/>
      </c>
      <c r="K106" s="8">
        <f>IF(OUT!P106="", "", OUT!P106)</f>
        <v>72</v>
      </c>
      <c r="L106" s="8" t="str">
        <f>IF(OUT!AE106="", "", OUT!AE106)</f>
        <v/>
      </c>
      <c r="M106" s="8" t="str">
        <f>IF(OUT!AG106="", "", OUT!AG106)</f>
        <v/>
      </c>
      <c r="N106" s="8" t="str">
        <f>IF(OUT!AQ106="", "", OUT!AQ106)</f>
        <v/>
      </c>
      <c r="O106" s="8" t="str">
        <f>IF(OUT!BM106="", "", OUT!BM106)</f>
        <v>T4</v>
      </c>
      <c r="P106" s="9">
        <f>IF(OUT!N106="", "", OUT!N106)</f>
        <v>0.80500000000000005</v>
      </c>
      <c r="Q106" s="10">
        <f>IF(OUT!O106="", "", OUT!O106)</f>
        <v>57.96</v>
      </c>
      <c r="R106" s="9">
        <f>IF(PPG!H106="", "", PPG!H106)</f>
        <v>0</v>
      </c>
      <c r="S106" s="10">
        <f>IF(PPG!I106="", "", PPG!I106)</f>
        <v>0</v>
      </c>
      <c r="T106" s="9">
        <f>IF(PPG!J106="", "", PPG!J106)</f>
        <v>0</v>
      </c>
      <c r="U106" s="10">
        <f>IF(PPG!K106="", "", PPG!K106)</f>
        <v>0</v>
      </c>
      <c r="V106" s="9">
        <f>IF(PPG!L106="", "", PPG!L106)</f>
        <v>0</v>
      </c>
      <c r="W106" s="10">
        <f>IF(PPG!M106="", "", PPG!M106)</f>
        <v>0</v>
      </c>
      <c r="X106" s="9">
        <f>IF(PPG!N106="", "", PPG!N106)</f>
        <v>0</v>
      </c>
      <c r="Y106" s="10">
        <f>IF(PPG!O106="", "", PPG!O106)</f>
        <v>0</v>
      </c>
      <c r="Z106" s="9">
        <f>IF(PPG!Q106="", "", PPG!Q106)</f>
        <v>0.80500000000000005</v>
      </c>
      <c r="AA106" s="10">
        <f>IF(PPG!R106="", "", PPG!R106)</f>
        <v>57.96</v>
      </c>
      <c r="AB106" s="9">
        <f>IF(PPG!S106="", "", PPG!S106)</f>
        <v>0</v>
      </c>
      <c r="AC106" s="10">
        <f>IF(PPG!T106="", "", PPG!T106)</f>
        <v>0</v>
      </c>
      <c r="AD106" s="9">
        <f>IF(PPG!U106="", "", PPG!U106)</f>
        <v>0</v>
      </c>
      <c r="AE106" s="10">
        <f>IF(PPG!V106="", "", PPG!V106)</f>
        <v>0</v>
      </c>
      <c r="AF106" s="9">
        <f>IF(PPG!W106="", "", PPG!W106)</f>
        <v>0</v>
      </c>
      <c r="AG106" s="10">
        <f>IF(PPG!X106="", "", PPG!X106)</f>
        <v>0</v>
      </c>
      <c r="AH106" s="9">
        <f>IF(PPG!Y106="", "", PPG!Y106)</f>
        <v>0</v>
      </c>
      <c r="AI106" s="10">
        <f>IF(PPG!Z106="", "", PPG!Z106)</f>
        <v>0</v>
      </c>
      <c r="AJ106" s="33" t="str">
        <f t="shared" si="17"/>
        <v>0.00</v>
      </c>
      <c r="AK106" s="8" t="str">
        <f t="shared" si="18"/>
        <v>0</v>
      </c>
      <c r="AL106" s="8" t="str">
        <f t="shared" si="19"/>
        <v>0</v>
      </c>
    </row>
    <row r="107" spans="1:38">
      <c r="A107" s="8">
        <f>IF(OUT!C12="", "", OUT!C12)</f>
        <v>731</v>
      </c>
      <c r="B107" s="20">
        <f>IF(OUT!A12="", "", OUT!A12)</f>
        <v>30649</v>
      </c>
      <c r="C107" s="8" t="str">
        <f>IF(OUT!D12="", "", OUT!D12)</f>
        <v>O</v>
      </c>
      <c r="D107" s="28"/>
      <c r="E107" s="8" t="str">
        <f>IF(OUT!E12="", "", OUT!E12)</f>
        <v>72 TRAY</v>
      </c>
      <c r="F107" s="25" t="str">
        <f>IF(OUT!AE12="NEW", "✷", "")</f>
        <v/>
      </c>
      <c r="G107" s="11" t="str">
        <f>IF(OUT!B12="", "", OUT!B12)</f>
        <v>HERB   ROSEMARY ROSMARINUS OFFICINALIS ARP</v>
      </c>
      <c r="H107" s="21">
        <f t="shared" si="15"/>
        <v>0.879</v>
      </c>
      <c r="I107" s="22">
        <f t="shared" si="16"/>
        <v>63.28</v>
      </c>
      <c r="J107" s="37" t="str">
        <f>IF(OUT!F12="", "", OUT!F12)</f>
        <v/>
      </c>
      <c r="K107" s="8">
        <f>IF(OUT!P12="", "", OUT!P12)</f>
        <v>72</v>
      </c>
      <c r="L107" s="8" t="str">
        <f>IF(OUT!AE12="", "", OUT!AE12)</f>
        <v/>
      </c>
      <c r="M107" s="8" t="str">
        <f>IF(OUT!AG12="", "", OUT!AG12)</f>
        <v/>
      </c>
      <c r="N107" s="8" t="str">
        <f>IF(OUT!AQ12="", "", OUT!AQ12)</f>
        <v/>
      </c>
      <c r="O107" s="8" t="str">
        <f>IF(OUT!BM12="", "", OUT!BM12)</f>
        <v>T4</v>
      </c>
      <c r="P107" s="9">
        <f>IF(OUT!N12="", "", OUT!N12)</f>
        <v>0.879</v>
      </c>
      <c r="Q107" s="10">
        <f>IF(OUT!O12="", "", OUT!O12)</f>
        <v>63.28</v>
      </c>
      <c r="R107" s="9">
        <f>IF(PPG!H12="", "", PPG!H12)</f>
        <v>0</v>
      </c>
      <c r="S107" s="10">
        <f>IF(PPG!I12="", "", PPG!I12)</f>
        <v>0</v>
      </c>
      <c r="T107" s="9">
        <f>IF(PPG!J12="", "", PPG!J12)</f>
        <v>0</v>
      </c>
      <c r="U107" s="10">
        <f>IF(PPG!K12="", "", PPG!K12)</f>
        <v>0</v>
      </c>
      <c r="V107" s="9">
        <f>IF(PPG!L12="", "", PPG!L12)</f>
        <v>0</v>
      </c>
      <c r="W107" s="10">
        <f>IF(PPG!M12="", "", PPG!M12)</f>
        <v>0</v>
      </c>
      <c r="X107" s="9">
        <f>IF(PPG!N12="", "", PPG!N12)</f>
        <v>0</v>
      </c>
      <c r="Y107" s="10">
        <f>IF(PPG!O12="", "", PPG!O12)</f>
        <v>0</v>
      </c>
      <c r="Z107" s="9">
        <f>IF(PPG!Q12="", "", PPG!Q12)</f>
        <v>0.879</v>
      </c>
      <c r="AA107" s="10">
        <f>IF(PPG!R12="", "", PPG!R12)</f>
        <v>63.28</v>
      </c>
      <c r="AB107" s="9">
        <f>IF(PPG!S12="", "", PPG!S12)</f>
        <v>0</v>
      </c>
      <c r="AC107" s="10">
        <f>IF(PPG!T12="", "", PPG!T12)</f>
        <v>0</v>
      </c>
      <c r="AD107" s="9">
        <f>IF(PPG!U12="", "", PPG!U12)</f>
        <v>0</v>
      </c>
      <c r="AE107" s="10">
        <f>IF(PPG!V12="", "", PPG!V12)</f>
        <v>0</v>
      </c>
      <c r="AF107" s="9">
        <f>IF(PPG!W12="", "", PPG!W12)</f>
        <v>0</v>
      </c>
      <c r="AG107" s="10">
        <f>IF(PPG!X12="", "", PPG!X12)</f>
        <v>0</v>
      </c>
      <c r="AH107" s="9">
        <f>IF(PPG!Y12="", "", PPG!Y12)</f>
        <v>0</v>
      </c>
      <c r="AI107" s="10">
        <f>IF(PPG!Z12="", "", PPG!Z12)</f>
        <v>0</v>
      </c>
      <c r="AJ107" s="33" t="str">
        <f t="shared" si="17"/>
        <v>0.00</v>
      </c>
      <c r="AK107" s="8" t="str">
        <f t="shared" si="18"/>
        <v>0</v>
      </c>
      <c r="AL107" s="8" t="str">
        <f t="shared" si="19"/>
        <v>0</v>
      </c>
    </row>
    <row r="108" spans="1:38">
      <c r="A108" s="8">
        <f>IF(OUT!C56="", "", OUT!C56)</f>
        <v>731</v>
      </c>
      <c r="B108" s="20">
        <f>IF(OUT!A56="", "", OUT!A56)</f>
        <v>54311</v>
      </c>
      <c r="C108" s="8" t="str">
        <f>IF(OUT!D56="", "", OUT!D56)</f>
        <v>O</v>
      </c>
      <c r="D108" s="28"/>
      <c r="E108" s="8" t="str">
        <f>IF(OUT!E56="", "", OUT!E56)</f>
        <v>72 TRAY</v>
      </c>
      <c r="F108" s="25" t="str">
        <f>IF(OUT!AE56="NEW", "✷", "")</f>
        <v/>
      </c>
      <c r="G108" s="11" t="str">
        <f>IF(OUT!B56="", "", OUT!B56)</f>
        <v>HERB   ROSEMARY ROSMARINUS OFFICINALIS BLUE SPIRE</v>
      </c>
      <c r="H108" s="21">
        <f t="shared" si="15"/>
        <v>0.879</v>
      </c>
      <c r="I108" s="22">
        <f t="shared" si="16"/>
        <v>63.28</v>
      </c>
      <c r="J108" s="37" t="str">
        <f>IF(OUT!F56="", "", OUT!F56)</f>
        <v/>
      </c>
      <c r="K108" s="8">
        <f>IF(OUT!P56="", "", OUT!P56)</f>
        <v>72</v>
      </c>
      <c r="L108" s="8" t="str">
        <f>IF(OUT!AE56="", "", OUT!AE56)</f>
        <v/>
      </c>
      <c r="M108" s="8" t="str">
        <f>IF(OUT!AG56="", "", OUT!AG56)</f>
        <v/>
      </c>
      <c r="N108" s="8" t="str">
        <f>IF(OUT!AQ56="", "", OUT!AQ56)</f>
        <v/>
      </c>
      <c r="O108" s="8" t="str">
        <f>IF(OUT!BM56="", "", OUT!BM56)</f>
        <v>T4</v>
      </c>
      <c r="P108" s="9">
        <f>IF(OUT!N56="", "", OUT!N56)</f>
        <v>0.879</v>
      </c>
      <c r="Q108" s="10">
        <f>IF(OUT!O56="", "", OUT!O56)</f>
        <v>63.28</v>
      </c>
      <c r="R108" s="9">
        <f>IF(PPG!H56="", "", PPG!H56)</f>
        <v>0</v>
      </c>
      <c r="S108" s="10">
        <f>IF(PPG!I56="", "", PPG!I56)</f>
        <v>0</v>
      </c>
      <c r="T108" s="9">
        <f>IF(PPG!J56="", "", PPG!J56)</f>
        <v>0</v>
      </c>
      <c r="U108" s="10">
        <f>IF(PPG!K56="", "", PPG!K56)</f>
        <v>0</v>
      </c>
      <c r="V108" s="9">
        <f>IF(PPG!L56="", "", PPG!L56)</f>
        <v>0</v>
      </c>
      <c r="W108" s="10">
        <f>IF(PPG!M56="", "", PPG!M56)</f>
        <v>0</v>
      </c>
      <c r="X108" s="9">
        <f>IF(PPG!N56="", "", PPG!N56)</f>
        <v>0</v>
      </c>
      <c r="Y108" s="10">
        <f>IF(PPG!O56="", "", PPG!O56)</f>
        <v>0</v>
      </c>
      <c r="Z108" s="9">
        <f>IF(PPG!Q56="", "", PPG!Q56)</f>
        <v>0.879</v>
      </c>
      <c r="AA108" s="10">
        <f>IF(PPG!R56="", "", PPG!R56)</f>
        <v>63.28</v>
      </c>
      <c r="AB108" s="9">
        <f>IF(PPG!S56="", "", PPG!S56)</f>
        <v>0</v>
      </c>
      <c r="AC108" s="10">
        <f>IF(PPG!T56="", "", PPG!T56)</f>
        <v>0</v>
      </c>
      <c r="AD108" s="9">
        <f>IF(PPG!U56="", "", PPG!U56)</f>
        <v>0</v>
      </c>
      <c r="AE108" s="10">
        <f>IF(PPG!V56="", "", PPG!V56)</f>
        <v>0</v>
      </c>
      <c r="AF108" s="9">
        <f>IF(PPG!W56="", "", PPG!W56)</f>
        <v>0</v>
      </c>
      <c r="AG108" s="10">
        <f>IF(PPG!X56="", "", PPG!X56)</f>
        <v>0</v>
      </c>
      <c r="AH108" s="9">
        <f>IF(PPG!Y56="", "", PPG!Y56)</f>
        <v>0</v>
      </c>
      <c r="AI108" s="10">
        <f>IF(PPG!Z56="", "", PPG!Z56)</f>
        <v>0</v>
      </c>
      <c r="AJ108" s="33" t="str">
        <f t="shared" si="17"/>
        <v>0.00</v>
      </c>
      <c r="AK108" s="8" t="str">
        <f t="shared" si="18"/>
        <v>0</v>
      </c>
      <c r="AL108" s="8" t="str">
        <f t="shared" si="19"/>
        <v>0</v>
      </c>
    </row>
    <row r="109" spans="1:38">
      <c r="A109" s="8">
        <f>IF(OUT!C66="", "", OUT!C66)</f>
        <v>731</v>
      </c>
      <c r="B109" s="20">
        <f>IF(OUT!A66="", "", OUT!A66)</f>
        <v>56144</v>
      </c>
      <c r="C109" s="8" t="str">
        <f>IF(OUT!D66="", "", OUT!D66)</f>
        <v>O</v>
      </c>
      <c r="D109" s="28"/>
      <c r="E109" s="8" t="str">
        <f>IF(OUT!E66="", "", OUT!E66)</f>
        <v>72 TRAY</v>
      </c>
      <c r="F109" s="25" t="str">
        <f>IF(OUT!AE66="NEW", "✷", "")</f>
        <v/>
      </c>
      <c r="G109" s="11" t="str">
        <f>IF(OUT!B66="", "", OUT!B66)</f>
        <v>HERB   ROSEMARY ROSMARINUS OFFICINALIS HUNTINGTON CARPET (Creeping)</v>
      </c>
      <c r="H109" s="21">
        <f t="shared" si="15"/>
        <v>0.879</v>
      </c>
      <c r="I109" s="22">
        <f t="shared" si="16"/>
        <v>63.28</v>
      </c>
      <c r="J109" s="37" t="str">
        <f>IF(OUT!F66="", "", OUT!F66)</f>
        <v/>
      </c>
      <c r="K109" s="8">
        <f>IF(OUT!P66="", "", OUT!P66)</f>
        <v>72</v>
      </c>
      <c r="L109" s="8" t="str">
        <f>IF(OUT!AE66="", "", OUT!AE66)</f>
        <v/>
      </c>
      <c r="M109" s="8" t="str">
        <f>IF(OUT!AG66="", "", OUT!AG66)</f>
        <v/>
      </c>
      <c r="N109" s="8" t="str">
        <f>IF(OUT!AQ66="", "", OUT!AQ66)</f>
        <v/>
      </c>
      <c r="O109" s="8" t="str">
        <f>IF(OUT!BM66="", "", OUT!BM66)</f>
        <v>T4</v>
      </c>
      <c r="P109" s="9">
        <f>IF(OUT!N66="", "", OUT!N66)</f>
        <v>0.879</v>
      </c>
      <c r="Q109" s="10">
        <f>IF(OUT!O66="", "", OUT!O66)</f>
        <v>63.28</v>
      </c>
      <c r="R109" s="9">
        <f>IF(PPG!H66="", "", PPG!H66)</f>
        <v>0</v>
      </c>
      <c r="S109" s="10">
        <f>IF(PPG!I66="", "", PPG!I66)</f>
        <v>0</v>
      </c>
      <c r="T109" s="9">
        <f>IF(PPG!J66="", "", PPG!J66)</f>
        <v>0</v>
      </c>
      <c r="U109" s="10">
        <f>IF(PPG!K66="", "", PPG!K66)</f>
        <v>0</v>
      </c>
      <c r="V109" s="9">
        <f>IF(PPG!L66="", "", PPG!L66)</f>
        <v>0</v>
      </c>
      <c r="W109" s="10">
        <f>IF(PPG!M66="", "", PPG!M66)</f>
        <v>0</v>
      </c>
      <c r="X109" s="9">
        <f>IF(PPG!N66="", "", PPG!N66)</f>
        <v>0</v>
      </c>
      <c r="Y109" s="10">
        <f>IF(PPG!O66="", "", PPG!O66)</f>
        <v>0</v>
      </c>
      <c r="Z109" s="9">
        <f>IF(PPG!Q66="", "", PPG!Q66)</f>
        <v>0.879</v>
      </c>
      <c r="AA109" s="10">
        <f>IF(PPG!R66="", "", PPG!R66)</f>
        <v>63.28</v>
      </c>
      <c r="AB109" s="9">
        <f>IF(PPG!S66="", "", PPG!S66)</f>
        <v>0</v>
      </c>
      <c r="AC109" s="10">
        <f>IF(PPG!T66="", "", PPG!T66)</f>
        <v>0</v>
      </c>
      <c r="AD109" s="9">
        <f>IF(PPG!U66="", "", PPG!U66)</f>
        <v>0</v>
      </c>
      <c r="AE109" s="10">
        <f>IF(PPG!V66="", "", PPG!V66)</f>
        <v>0</v>
      </c>
      <c r="AF109" s="9">
        <f>IF(PPG!W66="", "", PPG!W66)</f>
        <v>0</v>
      </c>
      <c r="AG109" s="10">
        <f>IF(PPG!X66="", "", PPG!X66)</f>
        <v>0</v>
      </c>
      <c r="AH109" s="9">
        <f>IF(PPG!Y66="", "", PPG!Y66)</f>
        <v>0</v>
      </c>
      <c r="AI109" s="10">
        <f>IF(PPG!Z66="", "", PPG!Z66)</f>
        <v>0</v>
      </c>
      <c r="AJ109" s="33" t="str">
        <f t="shared" si="17"/>
        <v>0.00</v>
      </c>
      <c r="AK109" s="8" t="str">
        <f t="shared" si="18"/>
        <v>0</v>
      </c>
      <c r="AL109" s="8" t="str">
        <f t="shared" si="19"/>
        <v>0</v>
      </c>
    </row>
    <row r="110" spans="1:38">
      <c r="A110" s="8">
        <f>IF(OUT!C42="", "", OUT!C42)</f>
        <v>731</v>
      </c>
      <c r="B110" s="20">
        <f>IF(OUT!A42="", "", OUT!A42)</f>
        <v>53008</v>
      </c>
      <c r="C110" s="8" t="str">
        <f>IF(OUT!D42="", "", OUT!D42)</f>
        <v>O</v>
      </c>
      <c r="D110" s="28"/>
      <c r="E110" s="8" t="str">
        <f>IF(OUT!E42="", "", OUT!E42)</f>
        <v>72 TRAY</v>
      </c>
      <c r="F110" s="25" t="str">
        <f>IF(OUT!AE42="NEW", "✷", "")</f>
        <v/>
      </c>
      <c r="G110" s="11" t="str">
        <f>IF(OUT!B42="", "", OUT!B42)</f>
        <v>HERB   ROSEMARY ROSMARINUS OFFICINALIS IRENE</v>
      </c>
      <c r="H110" s="21">
        <f t="shared" si="15"/>
        <v>0.879</v>
      </c>
      <c r="I110" s="22">
        <f t="shared" si="16"/>
        <v>63.28</v>
      </c>
      <c r="J110" s="37" t="str">
        <f>IF(OUT!F42="", "", OUT!F42)</f>
        <v/>
      </c>
      <c r="K110" s="8">
        <f>IF(OUT!P42="", "", OUT!P42)</f>
        <v>72</v>
      </c>
      <c r="L110" s="8" t="str">
        <f>IF(OUT!AE42="", "", OUT!AE42)</f>
        <v/>
      </c>
      <c r="M110" s="8" t="str">
        <f>IF(OUT!AG42="", "", OUT!AG42)</f>
        <v/>
      </c>
      <c r="N110" s="8" t="str">
        <f>IF(OUT!AQ42="", "", OUT!AQ42)</f>
        <v/>
      </c>
      <c r="O110" s="8" t="str">
        <f>IF(OUT!BM42="", "", OUT!BM42)</f>
        <v>T4</v>
      </c>
      <c r="P110" s="9">
        <f>IF(OUT!N42="", "", OUT!N42)</f>
        <v>0.879</v>
      </c>
      <c r="Q110" s="10">
        <f>IF(OUT!O42="", "", OUT!O42)</f>
        <v>63.28</v>
      </c>
      <c r="R110" s="9">
        <f>IF(PPG!H42="", "", PPG!H42)</f>
        <v>0</v>
      </c>
      <c r="S110" s="10">
        <f>IF(PPG!I42="", "", PPG!I42)</f>
        <v>0</v>
      </c>
      <c r="T110" s="9">
        <f>IF(PPG!J42="", "", PPG!J42)</f>
        <v>0</v>
      </c>
      <c r="U110" s="10">
        <f>IF(PPG!K42="", "", PPG!K42)</f>
        <v>0</v>
      </c>
      <c r="V110" s="9">
        <f>IF(PPG!L42="", "", PPG!L42)</f>
        <v>0</v>
      </c>
      <c r="W110" s="10">
        <f>IF(PPG!M42="", "", PPG!M42)</f>
        <v>0</v>
      </c>
      <c r="X110" s="9">
        <f>IF(PPG!N42="", "", PPG!N42)</f>
        <v>0</v>
      </c>
      <c r="Y110" s="10">
        <f>IF(PPG!O42="", "", PPG!O42)</f>
        <v>0</v>
      </c>
      <c r="Z110" s="9">
        <f>IF(PPG!Q42="", "", PPG!Q42)</f>
        <v>0.879</v>
      </c>
      <c r="AA110" s="10">
        <f>IF(PPG!R42="", "", PPG!R42)</f>
        <v>63.28</v>
      </c>
      <c r="AB110" s="9">
        <f>IF(PPG!S42="", "", PPG!S42)</f>
        <v>0</v>
      </c>
      <c r="AC110" s="10">
        <f>IF(PPG!T42="", "", PPG!T42)</f>
        <v>0</v>
      </c>
      <c r="AD110" s="9">
        <f>IF(PPG!U42="", "", PPG!U42)</f>
        <v>0</v>
      </c>
      <c r="AE110" s="10">
        <f>IF(PPG!V42="", "", PPG!V42)</f>
        <v>0</v>
      </c>
      <c r="AF110" s="9">
        <f>IF(PPG!W42="", "", PPG!W42)</f>
        <v>0</v>
      </c>
      <c r="AG110" s="10">
        <f>IF(PPG!X42="", "", PPG!X42)</f>
        <v>0</v>
      </c>
      <c r="AH110" s="9">
        <f>IF(PPG!Y42="", "", PPG!Y42)</f>
        <v>0</v>
      </c>
      <c r="AI110" s="10">
        <f>IF(PPG!Z42="", "", PPG!Z42)</f>
        <v>0</v>
      </c>
      <c r="AJ110" s="33" t="str">
        <f t="shared" si="17"/>
        <v>0.00</v>
      </c>
      <c r="AK110" s="8" t="str">
        <f t="shared" si="18"/>
        <v>0</v>
      </c>
      <c r="AL110" s="8" t="str">
        <f t="shared" si="19"/>
        <v>0</v>
      </c>
    </row>
    <row r="111" spans="1:38">
      <c r="A111" s="8">
        <f>IF(OUT!C57="", "", OUT!C57)</f>
        <v>731</v>
      </c>
      <c r="B111" s="20">
        <f>IF(OUT!A57="", "", OUT!A57)</f>
        <v>54313</v>
      </c>
      <c r="C111" s="8" t="str">
        <f>IF(OUT!D57="", "", OUT!D57)</f>
        <v>O</v>
      </c>
      <c r="D111" s="28"/>
      <c r="E111" s="8" t="str">
        <f>IF(OUT!E57="", "", OUT!E57)</f>
        <v>72 TRAY</v>
      </c>
      <c r="F111" s="25" t="str">
        <f>IF(OUT!AE57="NEW", "✷", "")</f>
        <v/>
      </c>
      <c r="G111" s="11" t="str">
        <f>IF(OUT!B57="", "", OUT!B57)</f>
        <v>HERB   ROSEMARY ROSMARINUS OFFICINALIS TUSCAN BLUE</v>
      </c>
      <c r="H111" s="21">
        <f t="shared" si="15"/>
        <v>0.879</v>
      </c>
      <c r="I111" s="22">
        <f t="shared" si="16"/>
        <v>63.28</v>
      </c>
      <c r="J111" s="37" t="str">
        <f>IF(OUT!F57="", "", OUT!F57)</f>
        <v/>
      </c>
      <c r="K111" s="8">
        <f>IF(OUT!P57="", "", OUT!P57)</f>
        <v>72</v>
      </c>
      <c r="L111" s="8" t="str">
        <f>IF(OUT!AE57="", "", OUT!AE57)</f>
        <v/>
      </c>
      <c r="M111" s="8" t="str">
        <f>IF(OUT!AG57="", "", OUT!AG57)</f>
        <v/>
      </c>
      <c r="N111" s="8" t="str">
        <f>IF(OUT!AQ57="", "", OUT!AQ57)</f>
        <v/>
      </c>
      <c r="O111" s="8" t="str">
        <f>IF(OUT!BM57="", "", OUT!BM57)</f>
        <v>T4</v>
      </c>
      <c r="P111" s="9">
        <f>IF(OUT!N57="", "", OUT!N57)</f>
        <v>0.879</v>
      </c>
      <c r="Q111" s="10">
        <f>IF(OUT!O57="", "", OUT!O57)</f>
        <v>63.28</v>
      </c>
      <c r="R111" s="9">
        <f>IF(PPG!H57="", "", PPG!H57)</f>
        <v>0</v>
      </c>
      <c r="S111" s="10">
        <f>IF(PPG!I57="", "", PPG!I57)</f>
        <v>0</v>
      </c>
      <c r="T111" s="9">
        <f>IF(PPG!J57="", "", PPG!J57)</f>
        <v>0</v>
      </c>
      <c r="U111" s="10">
        <f>IF(PPG!K57="", "", PPG!K57)</f>
        <v>0</v>
      </c>
      <c r="V111" s="9">
        <f>IF(PPG!L57="", "", PPG!L57)</f>
        <v>0</v>
      </c>
      <c r="W111" s="10">
        <f>IF(PPG!M57="", "", PPG!M57)</f>
        <v>0</v>
      </c>
      <c r="X111" s="9">
        <f>IF(PPG!N57="", "", PPG!N57)</f>
        <v>0</v>
      </c>
      <c r="Y111" s="10">
        <f>IF(PPG!O57="", "", PPG!O57)</f>
        <v>0</v>
      </c>
      <c r="Z111" s="9">
        <f>IF(PPG!Q57="", "", PPG!Q57)</f>
        <v>0.879</v>
      </c>
      <c r="AA111" s="10">
        <f>IF(PPG!R57="", "", PPG!R57)</f>
        <v>63.28</v>
      </c>
      <c r="AB111" s="9">
        <f>IF(PPG!S57="", "", PPG!S57)</f>
        <v>0</v>
      </c>
      <c r="AC111" s="10">
        <f>IF(PPG!T57="", "", PPG!T57)</f>
        <v>0</v>
      </c>
      <c r="AD111" s="9">
        <f>IF(PPG!U57="", "", PPG!U57)</f>
        <v>0</v>
      </c>
      <c r="AE111" s="10">
        <f>IF(PPG!V57="", "", PPG!V57)</f>
        <v>0</v>
      </c>
      <c r="AF111" s="9">
        <f>IF(PPG!W57="", "", PPG!W57)</f>
        <v>0</v>
      </c>
      <c r="AG111" s="10">
        <f>IF(PPG!X57="", "", PPG!X57)</f>
        <v>0</v>
      </c>
      <c r="AH111" s="9">
        <f>IF(PPG!Y57="", "", PPG!Y57)</f>
        <v>0</v>
      </c>
      <c r="AI111" s="10">
        <f>IF(PPG!Z57="", "", PPG!Z57)</f>
        <v>0</v>
      </c>
      <c r="AJ111" s="33" t="str">
        <f t="shared" si="17"/>
        <v>0.00</v>
      </c>
      <c r="AK111" s="8" t="str">
        <f t="shared" si="18"/>
        <v>0</v>
      </c>
      <c r="AL111" s="8" t="str">
        <f t="shared" si="19"/>
        <v>0</v>
      </c>
    </row>
    <row r="112" spans="1:38">
      <c r="A112" s="8">
        <f>IF(OUT!C132="", "", OUT!C132)</f>
        <v>731</v>
      </c>
      <c r="B112" s="20">
        <f>IF(OUT!A132="", "", OUT!A132)</f>
        <v>79133</v>
      </c>
      <c r="C112" s="8" t="str">
        <f>IF(OUT!D132="", "", OUT!D132)</f>
        <v>O</v>
      </c>
      <c r="D112" s="28"/>
      <c r="E112" s="8" t="str">
        <f>IF(OUT!E132="", "", OUT!E132)</f>
        <v>72 TRAY</v>
      </c>
      <c r="F112" s="25" t="str">
        <f>IF(OUT!AE132="NEW", "✷", "")</f>
        <v/>
      </c>
      <c r="G112" s="11" t="str">
        <f>IF(OUT!B132="", "", OUT!B132)</f>
        <v>HERB   SAGE APIANA       (WHITE SALVIA)</v>
      </c>
      <c r="H112" s="21">
        <f t="shared" si="15"/>
        <v>1.2</v>
      </c>
      <c r="I112" s="22">
        <f t="shared" si="16"/>
        <v>86.4</v>
      </c>
      <c r="J112" s="37" t="str">
        <f>IF(OUT!F132="", "", OUT!F132)</f>
        <v/>
      </c>
      <c r="K112" s="8">
        <f>IF(OUT!P132="", "", OUT!P132)</f>
        <v>72</v>
      </c>
      <c r="L112" s="8" t="str">
        <f>IF(OUT!AE132="", "", OUT!AE132)</f>
        <v/>
      </c>
      <c r="M112" s="8" t="str">
        <f>IF(OUT!AG132="", "", OUT!AG132)</f>
        <v/>
      </c>
      <c r="N112" s="8" t="str">
        <f>IF(OUT!AQ132="", "", OUT!AQ132)</f>
        <v/>
      </c>
      <c r="O112" s="8" t="str">
        <f>IF(OUT!BM132="", "", OUT!BM132)</f>
        <v>T4</v>
      </c>
      <c r="P112" s="9">
        <f>IF(OUT!N132="", "", OUT!N132)</f>
        <v>1.2</v>
      </c>
      <c r="Q112" s="10">
        <f>IF(OUT!O132="", "", OUT!O132)</f>
        <v>86.4</v>
      </c>
      <c r="R112" s="9">
        <f>IF(PPG!H132="", "", PPG!H132)</f>
        <v>0</v>
      </c>
      <c r="S112" s="10">
        <f>IF(PPG!I132="", "", PPG!I132)</f>
        <v>0</v>
      </c>
      <c r="T112" s="9">
        <f>IF(PPG!J132="", "", PPG!J132)</f>
        <v>0</v>
      </c>
      <c r="U112" s="10">
        <f>IF(PPG!K132="", "", PPG!K132)</f>
        <v>0</v>
      </c>
      <c r="V112" s="9">
        <f>IF(PPG!L132="", "", PPG!L132)</f>
        <v>0</v>
      </c>
      <c r="W112" s="10">
        <f>IF(PPG!M132="", "", PPG!M132)</f>
        <v>0</v>
      </c>
      <c r="X112" s="9">
        <f>IF(PPG!N132="", "", PPG!N132)</f>
        <v>0</v>
      </c>
      <c r="Y112" s="10">
        <f>IF(PPG!O132="", "", PPG!O132)</f>
        <v>0</v>
      </c>
      <c r="Z112" s="9">
        <f>IF(PPG!Q132="", "", PPG!Q132)</f>
        <v>1.2</v>
      </c>
      <c r="AA112" s="10">
        <f>IF(PPG!R132="", "", PPG!R132)</f>
        <v>86.4</v>
      </c>
      <c r="AB112" s="9">
        <f>IF(PPG!S132="", "", PPG!S132)</f>
        <v>0</v>
      </c>
      <c r="AC112" s="10">
        <f>IF(PPG!T132="", "", PPG!T132)</f>
        <v>0</v>
      </c>
      <c r="AD112" s="9">
        <f>IF(PPG!U132="", "", PPG!U132)</f>
        <v>0</v>
      </c>
      <c r="AE112" s="10">
        <f>IF(PPG!V132="", "", PPG!V132)</f>
        <v>0</v>
      </c>
      <c r="AF112" s="9">
        <f>IF(PPG!W132="", "", PPG!W132)</f>
        <v>0</v>
      </c>
      <c r="AG112" s="10">
        <f>IF(PPG!X132="", "", PPG!X132)</f>
        <v>0</v>
      </c>
      <c r="AH112" s="9">
        <f>IF(PPG!Y132="", "", PPG!Y132)</f>
        <v>0</v>
      </c>
      <c r="AI112" s="10">
        <f>IF(PPG!Z132="", "", PPG!Z132)</f>
        <v>0</v>
      </c>
      <c r="AJ112" s="33" t="str">
        <f t="shared" si="17"/>
        <v>0.00</v>
      </c>
      <c r="AK112" s="8" t="str">
        <f t="shared" si="18"/>
        <v>0</v>
      </c>
      <c r="AL112" s="8" t="str">
        <f t="shared" si="19"/>
        <v>0</v>
      </c>
    </row>
    <row r="113" spans="1:38">
      <c r="A113" s="8">
        <f>IF(OUT!C180="", "", OUT!C180)</f>
        <v>731</v>
      </c>
      <c r="B113" s="20">
        <f>IF(OUT!A180="", "", OUT!A180)</f>
        <v>91386</v>
      </c>
      <c r="C113" s="8" t="str">
        <f>IF(OUT!D180="", "", OUT!D180)</f>
        <v>O</v>
      </c>
      <c r="D113" s="28"/>
      <c r="E113" s="8" t="str">
        <f>IF(OUT!E180="", "", OUT!E180)</f>
        <v>72 TRAY</v>
      </c>
      <c r="F113" s="25" t="str">
        <f>IF(OUT!AE180="NEW", "✷", "")</f>
        <v/>
      </c>
      <c r="G113" s="11" t="str">
        <f>IF(OUT!B180="", "", OUT!B180)</f>
        <v>HERB   SAGE APIANA COMPACTA (WHITE SALVIA)</v>
      </c>
      <c r="H113" s="21">
        <f t="shared" si="15"/>
        <v>1.2</v>
      </c>
      <c r="I113" s="22">
        <f t="shared" si="16"/>
        <v>86.4</v>
      </c>
      <c r="J113" s="37" t="str">
        <f>IF(OUT!F180="", "", OUT!F180)</f>
        <v/>
      </c>
      <c r="K113" s="8">
        <f>IF(OUT!P180="", "", OUT!P180)</f>
        <v>72</v>
      </c>
      <c r="L113" s="8" t="str">
        <f>IF(OUT!AE180="", "", OUT!AE180)</f>
        <v/>
      </c>
      <c r="M113" s="8" t="str">
        <f>IF(OUT!AG180="", "", OUT!AG180)</f>
        <v/>
      </c>
      <c r="N113" s="8" t="str">
        <f>IF(OUT!AQ180="", "", OUT!AQ180)</f>
        <v/>
      </c>
      <c r="O113" s="8" t="str">
        <f>IF(OUT!BM180="", "", OUT!BM180)</f>
        <v>T4</v>
      </c>
      <c r="P113" s="9">
        <f>IF(OUT!N180="", "", OUT!N180)</f>
        <v>1.2</v>
      </c>
      <c r="Q113" s="10">
        <f>IF(OUT!O180="", "", OUT!O180)</f>
        <v>86.4</v>
      </c>
      <c r="R113" s="9">
        <f>IF(PPG!H180="", "", PPG!H180)</f>
        <v>0</v>
      </c>
      <c r="S113" s="10">
        <f>IF(PPG!I180="", "", PPG!I180)</f>
        <v>0</v>
      </c>
      <c r="T113" s="9">
        <f>IF(PPG!J180="", "", PPG!J180)</f>
        <v>0</v>
      </c>
      <c r="U113" s="10">
        <f>IF(PPG!K180="", "", PPG!K180)</f>
        <v>0</v>
      </c>
      <c r="V113" s="9">
        <f>IF(PPG!L180="", "", PPG!L180)</f>
        <v>0</v>
      </c>
      <c r="W113" s="10">
        <f>IF(PPG!M180="", "", PPG!M180)</f>
        <v>0</v>
      </c>
      <c r="X113" s="9">
        <f>IF(PPG!N180="", "", PPG!N180)</f>
        <v>0</v>
      </c>
      <c r="Y113" s="10">
        <f>IF(PPG!O180="", "", PPG!O180)</f>
        <v>0</v>
      </c>
      <c r="Z113" s="9">
        <f>IF(PPG!Q180="", "", PPG!Q180)</f>
        <v>1.2</v>
      </c>
      <c r="AA113" s="10">
        <f>IF(PPG!R180="", "", PPG!R180)</f>
        <v>86.4</v>
      </c>
      <c r="AB113" s="9">
        <f>IF(PPG!S180="", "", PPG!S180)</f>
        <v>0</v>
      </c>
      <c r="AC113" s="10">
        <f>IF(PPG!T180="", "", PPG!T180)</f>
        <v>0</v>
      </c>
      <c r="AD113" s="9">
        <f>IF(PPG!U180="", "", PPG!U180)</f>
        <v>0</v>
      </c>
      <c r="AE113" s="10">
        <f>IF(PPG!V180="", "", PPG!V180)</f>
        <v>0</v>
      </c>
      <c r="AF113" s="9">
        <f>IF(PPG!W180="", "", PPG!W180)</f>
        <v>0</v>
      </c>
      <c r="AG113" s="10">
        <f>IF(PPG!X180="", "", PPG!X180)</f>
        <v>0</v>
      </c>
      <c r="AH113" s="9">
        <f>IF(PPG!Y180="", "", PPG!Y180)</f>
        <v>0</v>
      </c>
      <c r="AI113" s="10">
        <f>IF(PPG!Z180="", "", PPG!Z180)</f>
        <v>0</v>
      </c>
      <c r="AJ113" s="33" t="str">
        <f t="shared" si="17"/>
        <v>0.00</v>
      </c>
      <c r="AK113" s="8" t="str">
        <f t="shared" si="18"/>
        <v>0</v>
      </c>
      <c r="AL113" s="8" t="str">
        <f t="shared" si="19"/>
        <v>0</v>
      </c>
    </row>
    <row r="114" spans="1:38">
      <c r="A114" s="8">
        <f>IF(OUT!C138="", "", OUT!C138)</f>
        <v>731</v>
      </c>
      <c r="B114" s="20">
        <f>IF(OUT!A138="", "", OUT!A138)</f>
        <v>80612</v>
      </c>
      <c r="C114" s="8" t="str">
        <f>IF(OUT!D138="", "", OUT!D138)</f>
        <v>O</v>
      </c>
      <c r="D114" s="28"/>
      <c r="E114" s="8" t="str">
        <f>IF(OUT!E138="", "", OUT!E138)</f>
        <v>72 TRAY</v>
      </c>
      <c r="F114" s="25" t="str">
        <f>IF(OUT!AE138="NEW", "✷", "")</f>
        <v/>
      </c>
      <c r="G114" s="11" t="str">
        <f>IF(OUT!B138="", "", OUT!B138)</f>
        <v>HERB   SAGE SALVIA HYBRIDA BEE'S BLISS</v>
      </c>
      <c r="H114" s="21">
        <f t="shared" si="15"/>
        <v>0.98599999999999999</v>
      </c>
      <c r="I114" s="22">
        <f t="shared" si="16"/>
        <v>70.989999999999995</v>
      </c>
      <c r="J114" s="37" t="str">
        <f>IF(OUT!F138="", "", OUT!F138)</f>
        <v/>
      </c>
      <c r="K114" s="8">
        <f>IF(OUT!P138="", "", OUT!P138)</f>
        <v>72</v>
      </c>
      <c r="L114" s="8" t="str">
        <f>IF(OUT!AE138="", "", OUT!AE138)</f>
        <v/>
      </c>
      <c r="M114" s="8" t="str">
        <f>IF(OUT!AG138="", "", OUT!AG138)</f>
        <v/>
      </c>
      <c r="N114" s="8" t="str">
        <f>IF(OUT!AQ138="", "", OUT!AQ138)</f>
        <v/>
      </c>
      <c r="O114" s="8" t="str">
        <f>IF(OUT!BM138="", "", OUT!BM138)</f>
        <v>T4</v>
      </c>
      <c r="P114" s="9">
        <f>IF(OUT!N138="", "", OUT!N138)</f>
        <v>0.98599999999999999</v>
      </c>
      <c r="Q114" s="10">
        <f>IF(OUT!O138="", "", OUT!O138)</f>
        <v>70.989999999999995</v>
      </c>
      <c r="R114" s="9">
        <f>IF(PPG!H138="", "", PPG!H138)</f>
        <v>0</v>
      </c>
      <c r="S114" s="10">
        <f>IF(PPG!I138="", "", PPG!I138)</f>
        <v>0</v>
      </c>
      <c r="T114" s="9">
        <f>IF(PPG!J138="", "", PPG!J138)</f>
        <v>0</v>
      </c>
      <c r="U114" s="10">
        <f>IF(PPG!K138="", "", PPG!K138)</f>
        <v>0</v>
      </c>
      <c r="V114" s="9">
        <f>IF(PPG!L138="", "", PPG!L138)</f>
        <v>0</v>
      </c>
      <c r="W114" s="10">
        <f>IF(PPG!M138="", "", PPG!M138)</f>
        <v>0</v>
      </c>
      <c r="X114" s="9">
        <f>IF(PPG!N138="", "", PPG!N138)</f>
        <v>0</v>
      </c>
      <c r="Y114" s="10">
        <f>IF(PPG!O138="", "", PPG!O138)</f>
        <v>0</v>
      </c>
      <c r="Z114" s="9">
        <f>IF(PPG!Q138="", "", PPG!Q138)</f>
        <v>0.98599999999999999</v>
      </c>
      <c r="AA114" s="10">
        <f>IF(PPG!R138="", "", PPG!R138)</f>
        <v>70.989999999999995</v>
      </c>
      <c r="AB114" s="9">
        <f>IF(PPG!S138="", "", PPG!S138)</f>
        <v>0</v>
      </c>
      <c r="AC114" s="10">
        <f>IF(PPG!T138="", "", PPG!T138)</f>
        <v>0</v>
      </c>
      <c r="AD114" s="9">
        <f>IF(PPG!U138="", "", PPG!U138)</f>
        <v>0</v>
      </c>
      <c r="AE114" s="10">
        <f>IF(PPG!V138="", "", PPG!V138)</f>
        <v>0</v>
      </c>
      <c r="AF114" s="9">
        <f>IF(PPG!W138="", "", PPG!W138)</f>
        <v>0</v>
      </c>
      <c r="AG114" s="10">
        <f>IF(PPG!X138="", "", PPG!X138)</f>
        <v>0</v>
      </c>
      <c r="AH114" s="9">
        <f>IF(PPG!Y138="", "", PPG!Y138)</f>
        <v>0</v>
      </c>
      <c r="AI114" s="10">
        <f>IF(PPG!Z138="", "", PPG!Z138)</f>
        <v>0</v>
      </c>
      <c r="AJ114" s="33" t="str">
        <f t="shared" si="17"/>
        <v>0.00</v>
      </c>
      <c r="AK114" s="8" t="str">
        <f t="shared" si="18"/>
        <v>0</v>
      </c>
      <c r="AL114" s="8" t="str">
        <f t="shared" si="19"/>
        <v>0</v>
      </c>
    </row>
    <row r="115" spans="1:38">
      <c r="A115" s="8">
        <f>IF(OUT!C195="", "", OUT!C195)</f>
        <v>731</v>
      </c>
      <c r="B115" s="20">
        <f>IF(OUT!A195="", "", OUT!A195)</f>
        <v>95745</v>
      </c>
      <c r="C115" s="8" t="str">
        <f>IF(OUT!D195="", "", OUT!D195)</f>
        <v>O</v>
      </c>
      <c r="D115" s="28"/>
      <c r="E115" s="8" t="str">
        <f>IF(OUT!E195="", "", OUT!E195)</f>
        <v>72 TRAY</v>
      </c>
      <c r="F115" s="25" t="str">
        <f>IF(OUT!AE195="NEW", "✷", "")</f>
        <v/>
      </c>
      <c r="G115" s="11" t="str">
        <f>IF(OUT!B195="", "", OUT!B195)</f>
        <v>HERB   SAGE SALVIA OFFICINALIS ROBERT GRIMM</v>
      </c>
      <c r="H115" s="21">
        <f t="shared" si="15"/>
        <v>0.86899999999999999</v>
      </c>
      <c r="I115" s="22">
        <f t="shared" si="16"/>
        <v>62.56</v>
      </c>
      <c r="J115" s="37" t="str">
        <f>IF(OUT!F195="", "", OUT!F195)</f>
        <v/>
      </c>
      <c r="K115" s="8">
        <f>IF(OUT!P195="", "", OUT!P195)</f>
        <v>72</v>
      </c>
      <c r="L115" s="8" t="str">
        <f>IF(OUT!AE195="", "", OUT!AE195)</f>
        <v/>
      </c>
      <c r="M115" s="8" t="str">
        <f>IF(OUT!AG195="", "", OUT!AG195)</f>
        <v/>
      </c>
      <c r="N115" s="8" t="str">
        <f>IF(OUT!AQ195="", "", OUT!AQ195)</f>
        <v/>
      </c>
      <c r="O115" s="8" t="str">
        <f>IF(OUT!BM195="", "", OUT!BM195)</f>
        <v>T4</v>
      </c>
      <c r="P115" s="9">
        <f>IF(OUT!N195="", "", OUT!N195)</f>
        <v>0.86899999999999999</v>
      </c>
      <c r="Q115" s="10">
        <f>IF(OUT!O195="", "", OUT!O195)</f>
        <v>62.56</v>
      </c>
      <c r="R115" s="9">
        <f>IF(PPG!H195="", "", PPG!H195)</f>
        <v>0</v>
      </c>
      <c r="S115" s="10">
        <f>IF(PPG!I195="", "", PPG!I195)</f>
        <v>0</v>
      </c>
      <c r="T115" s="9">
        <f>IF(PPG!J195="", "", PPG!J195)</f>
        <v>0</v>
      </c>
      <c r="U115" s="10">
        <f>IF(PPG!K195="", "", PPG!K195)</f>
        <v>0</v>
      </c>
      <c r="V115" s="9">
        <f>IF(PPG!L195="", "", PPG!L195)</f>
        <v>0</v>
      </c>
      <c r="W115" s="10">
        <f>IF(PPG!M195="", "", PPG!M195)</f>
        <v>0</v>
      </c>
      <c r="X115" s="9">
        <f>IF(PPG!N195="", "", PPG!N195)</f>
        <v>0</v>
      </c>
      <c r="Y115" s="10">
        <f>IF(PPG!O195="", "", PPG!O195)</f>
        <v>0</v>
      </c>
      <c r="Z115" s="9">
        <f>IF(PPG!Q195="", "", PPG!Q195)</f>
        <v>0.86899999999999999</v>
      </c>
      <c r="AA115" s="10">
        <f>IF(PPG!R195="", "", PPG!R195)</f>
        <v>62.56</v>
      </c>
      <c r="AB115" s="9">
        <f>IF(PPG!S195="", "", PPG!S195)</f>
        <v>0</v>
      </c>
      <c r="AC115" s="10">
        <f>IF(PPG!T195="", "", PPG!T195)</f>
        <v>0</v>
      </c>
      <c r="AD115" s="9">
        <f>IF(PPG!U195="", "", PPG!U195)</f>
        <v>0</v>
      </c>
      <c r="AE115" s="10">
        <f>IF(PPG!V195="", "", PPG!V195)</f>
        <v>0</v>
      </c>
      <c r="AF115" s="9">
        <f>IF(PPG!W195="", "", PPG!W195)</f>
        <v>0</v>
      </c>
      <c r="AG115" s="10">
        <f>IF(PPG!X195="", "", PPG!X195)</f>
        <v>0</v>
      </c>
      <c r="AH115" s="9">
        <f>IF(PPG!Y195="", "", PPG!Y195)</f>
        <v>0</v>
      </c>
      <c r="AI115" s="10">
        <f>IF(PPG!Z195="", "", PPG!Z195)</f>
        <v>0</v>
      </c>
      <c r="AJ115" s="33" t="str">
        <f t="shared" si="17"/>
        <v>0.00</v>
      </c>
      <c r="AK115" s="8" t="str">
        <f t="shared" si="18"/>
        <v>0</v>
      </c>
      <c r="AL115" s="8" t="str">
        <f t="shared" si="19"/>
        <v>0</v>
      </c>
    </row>
    <row r="116" spans="1:38">
      <c r="A116" s="8">
        <f>IF(OUT!C196="", "", OUT!C196)</f>
        <v>731</v>
      </c>
      <c r="B116" s="20">
        <f>IF(OUT!A196="", "", OUT!A196)</f>
        <v>95746</v>
      </c>
      <c r="C116" s="8" t="str">
        <f>IF(OUT!D196="", "", OUT!D196)</f>
        <v>O</v>
      </c>
      <c r="D116" s="28"/>
      <c r="E116" s="8" t="str">
        <f>IF(OUT!E196="", "", OUT!E196)</f>
        <v>72 TRAY</v>
      </c>
      <c r="F116" s="25" t="str">
        <f>IF(OUT!AE196="NEW", "✷", "")</f>
        <v>✷</v>
      </c>
      <c r="G116" s="11" t="str">
        <f>IF(OUT!B196="", "", OUT!B196)</f>
        <v>HERB   SATUREJA DOUGLASII</v>
      </c>
      <c r="H116" s="21">
        <f t="shared" si="15"/>
        <v>0.81499999999999995</v>
      </c>
      <c r="I116" s="22">
        <f t="shared" si="16"/>
        <v>58.68</v>
      </c>
      <c r="J116" s="37" t="str">
        <f>IF(OUT!F196="", "", OUT!F196)</f>
        <v/>
      </c>
      <c r="K116" s="8">
        <f>IF(OUT!P196="", "", OUT!P196)</f>
        <v>72</v>
      </c>
      <c r="L116" s="8" t="str">
        <f>IF(OUT!AE196="", "", OUT!AE196)</f>
        <v>NEW</v>
      </c>
      <c r="M116" s="8" t="str">
        <f>IF(OUT!AG196="", "", OUT!AG196)</f>
        <v/>
      </c>
      <c r="N116" s="8" t="str">
        <f>IF(OUT!AQ196="", "", OUT!AQ196)</f>
        <v/>
      </c>
      <c r="O116" s="8" t="str">
        <f>IF(OUT!BM196="", "", OUT!BM196)</f>
        <v>T4</v>
      </c>
      <c r="P116" s="9">
        <f>IF(OUT!N196="", "", OUT!N196)</f>
        <v>0.81499999999999995</v>
      </c>
      <c r="Q116" s="10">
        <f>IF(OUT!O196="", "", OUT!O196)</f>
        <v>58.68</v>
      </c>
      <c r="R116" s="9">
        <f>IF(PPG!H196="", "", PPG!H196)</f>
        <v>0</v>
      </c>
      <c r="S116" s="10">
        <f>IF(PPG!I196="", "", PPG!I196)</f>
        <v>0</v>
      </c>
      <c r="T116" s="9">
        <f>IF(PPG!J196="", "", PPG!J196)</f>
        <v>0</v>
      </c>
      <c r="U116" s="10">
        <f>IF(PPG!K196="", "", PPG!K196)</f>
        <v>0</v>
      </c>
      <c r="V116" s="9">
        <f>IF(PPG!L196="", "", PPG!L196)</f>
        <v>0</v>
      </c>
      <c r="W116" s="10">
        <f>IF(PPG!M196="", "", PPG!M196)</f>
        <v>0</v>
      </c>
      <c r="X116" s="9">
        <f>IF(PPG!N196="", "", PPG!N196)</f>
        <v>0</v>
      </c>
      <c r="Y116" s="10">
        <f>IF(PPG!O196="", "", PPG!O196)</f>
        <v>0</v>
      </c>
      <c r="Z116" s="9">
        <f>IF(PPG!Q196="", "", PPG!Q196)</f>
        <v>0.81499999999999995</v>
      </c>
      <c r="AA116" s="10">
        <f>IF(PPG!R196="", "", PPG!R196)</f>
        <v>58.68</v>
      </c>
      <c r="AB116" s="9">
        <f>IF(PPG!S196="", "", PPG!S196)</f>
        <v>0</v>
      </c>
      <c r="AC116" s="10">
        <f>IF(PPG!T196="", "", PPG!T196)</f>
        <v>0</v>
      </c>
      <c r="AD116" s="9">
        <f>IF(PPG!U196="", "", PPG!U196)</f>
        <v>0</v>
      </c>
      <c r="AE116" s="10">
        <f>IF(PPG!V196="", "", PPG!V196)</f>
        <v>0</v>
      </c>
      <c r="AF116" s="9">
        <f>IF(PPG!W196="", "", PPG!W196)</f>
        <v>0</v>
      </c>
      <c r="AG116" s="10">
        <f>IF(PPG!X196="", "", PPG!X196)</f>
        <v>0</v>
      </c>
      <c r="AH116" s="9">
        <f>IF(PPG!Y196="", "", PPG!Y196)</f>
        <v>0</v>
      </c>
      <c r="AI116" s="10">
        <f>IF(PPG!Z196="", "", PPG!Z196)</f>
        <v>0</v>
      </c>
      <c r="AJ116" s="33" t="str">
        <f t="shared" si="17"/>
        <v>0.00</v>
      </c>
      <c r="AK116" s="8" t="str">
        <f t="shared" si="18"/>
        <v>0</v>
      </c>
      <c r="AL116" s="8" t="str">
        <f t="shared" si="19"/>
        <v>0</v>
      </c>
    </row>
    <row r="117" spans="1:38">
      <c r="A117" s="8">
        <f>IF(OUT!C172="", "", OUT!C172)</f>
        <v>731</v>
      </c>
      <c r="B117" s="20">
        <f>IF(OUT!A172="", "", OUT!A172)</f>
        <v>90061</v>
      </c>
      <c r="C117" s="8" t="str">
        <f>IF(OUT!D172="", "", OUT!D172)</f>
        <v>O</v>
      </c>
      <c r="D117" s="28"/>
      <c r="E117" s="8" t="str">
        <f>IF(OUT!E172="", "", OUT!E172)</f>
        <v>72 TRAY</v>
      </c>
      <c r="F117" s="25" t="str">
        <f>IF(OUT!AE172="NEW", "✷", "")</f>
        <v/>
      </c>
      <c r="G117" s="11" t="str">
        <f>IF(OUT!B172="", "", OUT!B172)</f>
        <v>HERB   TARRAGON FRENCH ARTEMISIA DRACUNCULUS SATIVA</v>
      </c>
      <c r="H117" s="21">
        <f t="shared" si="15"/>
        <v>0.86899999999999999</v>
      </c>
      <c r="I117" s="22">
        <f t="shared" si="16"/>
        <v>62.56</v>
      </c>
      <c r="J117" s="37" t="str">
        <f>IF(OUT!F172="", "", OUT!F172)</f>
        <v/>
      </c>
      <c r="K117" s="8">
        <f>IF(OUT!P172="", "", OUT!P172)</f>
        <v>72</v>
      </c>
      <c r="L117" s="8" t="str">
        <f>IF(OUT!AE172="", "", OUT!AE172)</f>
        <v/>
      </c>
      <c r="M117" s="8" t="str">
        <f>IF(OUT!AG172="", "", OUT!AG172)</f>
        <v/>
      </c>
      <c r="N117" s="8" t="str">
        <f>IF(OUT!AQ172="", "", OUT!AQ172)</f>
        <v/>
      </c>
      <c r="O117" s="8" t="str">
        <f>IF(OUT!BM172="", "", OUT!BM172)</f>
        <v>T4</v>
      </c>
      <c r="P117" s="9">
        <f>IF(OUT!N172="", "", OUT!N172)</f>
        <v>0.86899999999999999</v>
      </c>
      <c r="Q117" s="10">
        <f>IF(OUT!O172="", "", OUT!O172)</f>
        <v>62.56</v>
      </c>
      <c r="R117" s="9">
        <f>IF(PPG!H172="", "", PPG!H172)</f>
        <v>0</v>
      </c>
      <c r="S117" s="10">
        <f>IF(PPG!I172="", "", PPG!I172)</f>
        <v>0</v>
      </c>
      <c r="T117" s="9">
        <f>IF(PPG!J172="", "", PPG!J172)</f>
        <v>0</v>
      </c>
      <c r="U117" s="10">
        <f>IF(PPG!K172="", "", PPG!K172)</f>
        <v>0</v>
      </c>
      <c r="V117" s="9">
        <f>IF(PPG!L172="", "", PPG!L172)</f>
        <v>0</v>
      </c>
      <c r="W117" s="10">
        <f>IF(PPG!M172="", "", PPG!M172)</f>
        <v>0</v>
      </c>
      <c r="X117" s="9">
        <f>IF(PPG!N172="", "", PPG!N172)</f>
        <v>0</v>
      </c>
      <c r="Y117" s="10">
        <f>IF(PPG!O172="", "", PPG!O172)</f>
        <v>0</v>
      </c>
      <c r="Z117" s="9">
        <f>IF(PPG!Q172="", "", PPG!Q172)</f>
        <v>0.86899999999999999</v>
      </c>
      <c r="AA117" s="10">
        <f>IF(PPG!R172="", "", PPG!R172)</f>
        <v>62.56</v>
      </c>
      <c r="AB117" s="9">
        <f>IF(PPG!S172="", "", PPG!S172)</f>
        <v>0</v>
      </c>
      <c r="AC117" s="10">
        <f>IF(PPG!T172="", "", PPG!T172)</f>
        <v>0</v>
      </c>
      <c r="AD117" s="9">
        <f>IF(PPG!U172="", "", PPG!U172)</f>
        <v>0</v>
      </c>
      <c r="AE117" s="10">
        <f>IF(PPG!V172="", "", PPG!V172)</f>
        <v>0</v>
      </c>
      <c r="AF117" s="9">
        <f>IF(PPG!W172="", "", PPG!W172)</f>
        <v>0</v>
      </c>
      <c r="AG117" s="10">
        <f>IF(PPG!X172="", "", PPG!X172)</f>
        <v>0</v>
      </c>
      <c r="AH117" s="9">
        <f>IF(PPG!Y172="", "", PPG!Y172)</f>
        <v>0</v>
      </c>
      <c r="AI117" s="10">
        <f>IF(PPG!Z172="", "", PPG!Z172)</f>
        <v>0</v>
      </c>
      <c r="AJ117" s="33" t="str">
        <f t="shared" si="17"/>
        <v>0.00</v>
      </c>
      <c r="AK117" s="8" t="str">
        <f t="shared" si="18"/>
        <v>0</v>
      </c>
      <c r="AL117" s="8" t="str">
        <f t="shared" si="19"/>
        <v>0</v>
      </c>
    </row>
    <row r="118" spans="1:38">
      <c r="A118" s="8">
        <f>IF(OUT!C87="", "", OUT!C87)</f>
        <v>731</v>
      </c>
      <c r="B118" s="20">
        <f>IF(OUT!A87="", "", OUT!A87)</f>
        <v>65184</v>
      </c>
      <c r="C118" s="8" t="str">
        <f>IF(OUT!D87="", "", OUT!D87)</f>
        <v>O</v>
      </c>
      <c r="D118" s="28"/>
      <c r="E118" s="8" t="str">
        <f>IF(OUT!E87="", "", OUT!E87)</f>
        <v>72 TRAY</v>
      </c>
      <c r="F118" s="25" t="str">
        <f>IF(OUT!AE87="NEW", "✷", "")</f>
        <v/>
      </c>
      <c r="G118" s="11" t="str">
        <f>IF(OUT!B87="", "", OUT!B87)</f>
        <v>HEUCHERA CANYON DUET</v>
      </c>
      <c r="H118" s="21">
        <f t="shared" si="15"/>
        <v>1.2330000000000001</v>
      </c>
      <c r="I118" s="22">
        <f t="shared" si="16"/>
        <v>88.77</v>
      </c>
      <c r="J118" s="37" t="str">
        <f>IF(OUT!F87="", "", OUT!F87)</f>
        <v/>
      </c>
      <c r="K118" s="8">
        <f>IF(OUT!P87="", "", OUT!P87)</f>
        <v>72</v>
      </c>
      <c r="L118" s="8" t="str">
        <f>IF(OUT!AE87="", "", OUT!AE87)</f>
        <v/>
      </c>
      <c r="M118" s="8" t="str">
        <f>IF(OUT!AG87="", "", OUT!AG87)</f>
        <v>PAT</v>
      </c>
      <c r="N118" s="8" t="str">
        <f>IF(OUT!AQ87="", "", OUT!AQ87)</f>
        <v/>
      </c>
      <c r="O118" s="8" t="str">
        <f>IF(OUT!BM87="", "", OUT!BM87)</f>
        <v>T4</v>
      </c>
      <c r="P118" s="9">
        <f>IF(OUT!N87="", "", OUT!N87)</f>
        <v>1.2330000000000001</v>
      </c>
      <c r="Q118" s="10">
        <f>IF(OUT!O87="", "", OUT!O87)</f>
        <v>88.77</v>
      </c>
      <c r="R118" s="9">
        <f>IF(PPG!H87="", "", PPG!H87)</f>
        <v>0</v>
      </c>
      <c r="S118" s="10">
        <f>IF(PPG!I87="", "", PPG!I87)</f>
        <v>0</v>
      </c>
      <c r="T118" s="9">
        <f>IF(PPG!J87="", "", PPG!J87)</f>
        <v>0</v>
      </c>
      <c r="U118" s="10">
        <f>IF(PPG!K87="", "", PPG!K87)</f>
        <v>0</v>
      </c>
      <c r="V118" s="9">
        <f>IF(PPG!L87="", "", PPG!L87)</f>
        <v>0</v>
      </c>
      <c r="W118" s="10">
        <f>IF(PPG!M87="", "", PPG!M87)</f>
        <v>0</v>
      </c>
      <c r="X118" s="9">
        <f>IF(PPG!N87="", "", PPG!N87)</f>
        <v>0</v>
      </c>
      <c r="Y118" s="10">
        <f>IF(PPG!O87="", "", PPG!O87)</f>
        <v>0</v>
      </c>
      <c r="Z118" s="9">
        <f>IF(PPG!Q87="", "", PPG!Q87)</f>
        <v>1.2330000000000001</v>
      </c>
      <c r="AA118" s="10">
        <f>IF(PPG!R87="", "", PPG!R87)</f>
        <v>88.77</v>
      </c>
      <c r="AB118" s="9">
        <f>IF(PPG!S87="", "", PPG!S87)</f>
        <v>0</v>
      </c>
      <c r="AC118" s="10">
        <f>IF(PPG!T87="", "", PPG!T87)</f>
        <v>0</v>
      </c>
      <c r="AD118" s="9">
        <f>IF(PPG!U87="", "", PPG!U87)</f>
        <v>0</v>
      </c>
      <c r="AE118" s="10">
        <f>IF(PPG!V87="", "", PPG!V87)</f>
        <v>0</v>
      </c>
      <c r="AF118" s="9">
        <f>IF(PPG!W87="", "", PPG!W87)</f>
        <v>0</v>
      </c>
      <c r="AG118" s="10">
        <f>IF(PPG!X87="", "", PPG!X87)</f>
        <v>0</v>
      </c>
      <c r="AH118" s="9">
        <f>IF(PPG!Y87="", "", PPG!Y87)</f>
        <v>0</v>
      </c>
      <c r="AI118" s="10">
        <f>IF(PPG!Z87="", "", PPG!Z87)</f>
        <v>0</v>
      </c>
      <c r="AJ118" s="33" t="str">
        <f t="shared" si="17"/>
        <v>0.00</v>
      </c>
      <c r="AK118" s="8" t="str">
        <f t="shared" si="18"/>
        <v>0</v>
      </c>
      <c r="AL118" s="8" t="str">
        <f t="shared" si="19"/>
        <v>0</v>
      </c>
    </row>
    <row r="119" spans="1:38">
      <c r="A119" s="8">
        <f>IF(OUT!C117="", "", OUT!C117)</f>
        <v>731</v>
      </c>
      <c r="B119" s="20">
        <f>IF(OUT!A117="", "", OUT!A117)</f>
        <v>74560</v>
      </c>
      <c r="C119" s="8" t="str">
        <f>IF(OUT!D117="", "", OUT!D117)</f>
        <v>O</v>
      </c>
      <c r="D119" s="28"/>
      <c r="E119" s="8" t="str">
        <f>IF(OUT!E117="", "", OUT!E117)</f>
        <v>72 TRAY</v>
      </c>
      <c r="F119" s="25" t="str">
        <f>IF(OUT!AE117="NEW", "✷", "")</f>
        <v/>
      </c>
      <c r="G119" s="11" t="str">
        <f>IF(OUT!B117="", "", OUT!B117)</f>
        <v>JASMINUM POLYANTHUM</v>
      </c>
      <c r="H119" s="21">
        <f t="shared" si="15"/>
        <v>0.9</v>
      </c>
      <c r="I119" s="22">
        <f t="shared" si="16"/>
        <v>64.8</v>
      </c>
      <c r="J119" s="37" t="str">
        <f>IF(OUT!F117="", "", OUT!F117)</f>
        <v/>
      </c>
      <c r="K119" s="8">
        <f>IF(OUT!P117="", "", OUT!P117)</f>
        <v>72</v>
      </c>
      <c r="L119" s="8" t="str">
        <f>IF(OUT!AE117="", "", OUT!AE117)</f>
        <v/>
      </c>
      <c r="M119" s="8" t="str">
        <f>IF(OUT!AG117="", "", OUT!AG117)</f>
        <v/>
      </c>
      <c r="N119" s="8" t="str">
        <f>IF(OUT!AQ117="", "", OUT!AQ117)</f>
        <v/>
      </c>
      <c r="O119" s="8" t="str">
        <f>IF(OUT!BM117="", "", OUT!BM117)</f>
        <v>T4</v>
      </c>
      <c r="P119" s="9">
        <f>IF(OUT!N117="", "", OUT!N117)</f>
        <v>0.9</v>
      </c>
      <c r="Q119" s="10">
        <f>IF(OUT!O117="", "", OUT!O117)</f>
        <v>64.8</v>
      </c>
      <c r="R119" s="9">
        <f>IF(PPG!H117="", "", PPG!H117)</f>
        <v>0</v>
      </c>
      <c r="S119" s="10">
        <f>IF(PPG!I117="", "", PPG!I117)</f>
        <v>0</v>
      </c>
      <c r="T119" s="9">
        <f>IF(PPG!J117="", "", PPG!J117)</f>
        <v>0</v>
      </c>
      <c r="U119" s="10">
        <f>IF(PPG!K117="", "", PPG!K117)</f>
        <v>0</v>
      </c>
      <c r="V119" s="9">
        <f>IF(PPG!L117="", "", PPG!L117)</f>
        <v>0</v>
      </c>
      <c r="W119" s="10">
        <f>IF(PPG!M117="", "", PPG!M117)</f>
        <v>0</v>
      </c>
      <c r="X119" s="9">
        <f>IF(PPG!N117="", "", PPG!N117)</f>
        <v>0</v>
      </c>
      <c r="Y119" s="10">
        <f>IF(PPG!O117="", "", PPG!O117)</f>
        <v>0</v>
      </c>
      <c r="Z119" s="9">
        <f>IF(PPG!Q117="", "", PPG!Q117)</f>
        <v>0.9</v>
      </c>
      <c r="AA119" s="10">
        <f>IF(PPG!R117="", "", PPG!R117)</f>
        <v>64.8</v>
      </c>
      <c r="AB119" s="9">
        <f>IF(PPG!S117="", "", PPG!S117)</f>
        <v>0</v>
      </c>
      <c r="AC119" s="10">
        <f>IF(PPG!T117="", "", PPG!T117)</f>
        <v>0</v>
      </c>
      <c r="AD119" s="9">
        <f>IF(PPG!U117="", "", PPG!U117)</f>
        <v>0</v>
      </c>
      <c r="AE119" s="10">
        <f>IF(PPG!V117="", "", PPG!V117)</f>
        <v>0</v>
      </c>
      <c r="AF119" s="9">
        <f>IF(PPG!W117="", "", PPG!W117)</f>
        <v>0</v>
      </c>
      <c r="AG119" s="10">
        <f>IF(PPG!X117="", "", PPG!X117)</f>
        <v>0</v>
      </c>
      <c r="AH119" s="9">
        <f>IF(PPG!Y117="", "", PPG!Y117)</f>
        <v>0</v>
      </c>
      <c r="AI119" s="10">
        <f>IF(PPG!Z117="", "", PPG!Z117)</f>
        <v>0</v>
      </c>
      <c r="AJ119" s="33" t="str">
        <f t="shared" si="17"/>
        <v>0.00</v>
      </c>
      <c r="AK119" s="8" t="str">
        <f t="shared" si="18"/>
        <v>0</v>
      </c>
      <c r="AL119" s="8" t="str">
        <f t="shared" si="19"/>
        <v>0</v>
      </c>
    </row>
    <row r="120" spans="1:38">
      <c r="A120" s="8">
        <f>IF(OUT!C79="", "", OUT!C79)</f>
        <v>731</v>
      </c>
      <c r="B120" s="20">
        <f>IF(OUT!A79="", "", OUT!A79)</f>
        <v>59231</v>
      </c>
      <c r="C120" s="8" t="str">
        <f>IF(OUT!D79="", "", OUT!D79)</f>
        <v>O</v>
      </c>
      <c r="D120" s="28"/>
      <c r="E120" s="8" t="str">
        <f>IF(OUT!E79="", "", OUT!E79)</f>
        <v>72 TRAY</v>
      </c>
      <c r="F120" s="25" t="str">
        <f>IF(OUT!AE79="NEW", "✷", "")</f>
        <v/>
      </c>
      <c r="G120" s="11" t="str">
        <f>IF(OUT!B79="", "", OUT!B79)</f>
        <v>KECKIELLA CORDIFOLIA</v>
      </c>
      <c r="H120" s="21">
        <f t="shared" si="15"/>
        <v>0.86899999999999999</v>
      </c>
      <c r="I120" s="22">
        <f t="shared" si="16"/>
        <v>62.56</v>
      </c>
      <c r="J120" s="37" t="str">
        <f>IF(OUT!F79="", "", OUT!F79)</f>
        <v/>
      </c>
      <c r="K120" s="8">
        <f>IF(OUT!P79="", "", OUT!P79)</f>
        <v>72</v>
      </c>
      <c r="L120" s="8" t="str">
        <f>IF(OUT!AE79="", "", OUT!AE79)</f>
        <v/>
      </c>
      <c r="M120" s="8" t="str">
        <f>IF(OUT!AG79="", "", OUT!AG79)</f>
        <v/>
      </c>
      <c r="N120" s="8" t="str">
        <f>IF(OUT!AQ79="", "", OUT!AQ79)</f>
        <v/>
      </c>
      <c r="O120" s="8" t="str">
        <f>IF(OUT!BM79="", "", OUT!BM79)</f>
        <v>T4</v>
      </c>
      <c r="P120" s="9">
        <f>IF(OUT!N79="", "", OUT!N79)</f>
        <v>0.86899999999999999</v>
      </c>
      <c r="Q120" s="10">
        <f>IF(OUT!O79="", "", OUT!O79)</f>
        <v>62.56</v>
      </c>
      <c r="R120" s="9">
        <f>IF(PPG!H79="", "", PPG!H79)</f>
        <v>0</v>
      </c>
      <c r="S120" s="10">
        <f>IF(PPG!I79="", "", PPG!I79)</f>
        <v>0</v>
      </c>
      <c r="T120" s="9">
        <f>IF(PPG!J79="", "", PPG!J79)</f>
        <v>0</v>
      </c>
      <c r="U120" s="10">
        <f>IF(PPG!K79="", "", PPG!K79)</f>
        <v>0</v>
      </c>
      <c r="V120" s="9">
        <f>IF(PPG!L79="", "", PPG!L79)</f>
        <v>0</v>
      </c>
      <c r="W120" s="10">
        <f>IF(PPG!M79="", "", PPG!M79)</f>
        <v>0</v>
      </c>
      <c r="X120" s="9">
        <f>IF(PPG!N79="", "", PPG!N79)</f>
        <v>0</v>
      </c>
      <c r="Y120" s="10">
        <f>IF(PPG!O79="", "", PPG!O79)</f>
        <v>0</v>
      </c>
      <c r="Z120" s="9">
        <f>IF(PPG!Q79="", "", PPG!Q79)</f>
        <v>0.86899999999999999</v>
      </c>
      <c r="AA120" s="10">
        <f>IF(PPG!R79="", "", PPG!R79)</f>
        <v>62.56</v>
      </c>
      <c r="AB120" s="9">
        <f>IF(PPG!S79="", "", PPG!S79)</f>
        <v>0</v>
      </c>
      <c r="AC120" s="10">
        <f>IF(PPG!T79="", "", PPG!T79)</f>
        <v>0</v>
      </c>
      <c r="AD120" s="9">
        <f>IF(PPG!U79="", "", PPG!U79)</f>
        <v>0</v>
      </c>
      <c r="AE120" s="10">
        <f>IF(PPG!V79="", "", PPG!V79)</f>
        <v>0</v>
      </c>
      <c r="AF120" s="9">
        <f>IF(PPG!W79="", "", PPG!W79)</f>
        <v>0</v>
      </c>
      <c r="AG120" s="10">
        <f>IF(PPG!X79="", "", PPG!X79)</f>
        <v>0</v>
      </c>
      <c r="AH120" s="9">
        <f>IF(PPG!Y79="", "", PPG!Y79)</f>
        <v>0</v>
      </c>
      <c r="AI120" s="10">
        <f>IF(PPG!Z79="", "", PPG!Z79)</f>
        <v>0</v>
      </c>
      <c r="AJ120" s="33" t="str">
        <f t="shared" si="17"/>
        <v>0.00</v>
      </c>
      <c r="AK120" s="8" t="str">
        <f t="shared" si="18"/>
        <v>0</v>
      </c>
      <c r="AL120" s="8" t="str">
        <f t="shared" si="19"/>
        <v>0</v>
      </c>
    </row>
    <row r="121" spans="1:38">
      <c r="A121" s="8">
        <f>IF(OUT!C44="", "", OUT!C44)</f>
        <v>731</v>
      </c>
      <c r="B121" s="20">
        <f>IF(OUT!A44="", "", OUT!A44)</f>
        <v>53202</v>
      </c>
      <c r="C121" s="8" t="str">
        <f>IF(OUT!D44="", "", OUT!D44)</f>
        <v>O</v>
      </c>
      <c r="D121" s="28"/>
      <c r="E121" s="8" t="str">
        <f>IF(OUT!E44="", "", OUT!E44)</f>
        <v>72 TRAY</v>
      </c>
      <c r="F121" s="25" t="str">
        <f>IF(OUT!AE44="NEW", "✷", "")</f>
        <v/>
      </c>
      <c r="G121" s="11" t="str">
        <f>IF(OUT!B44="", "", OUT!B44)</f>
        <v>LANTANA  CAMARA DALLAS RED</v>
      </c>
      <c r="H121" s="21">
        <f t="shared" si="15"/>
        <v>0.879</v>
      </c>
      <c r="I121" s="22">
        <f t="shared" si="16"/>
        <v>63.28</v>
      </c>
      <c r="J121" s="37" t="str">
        <f>IF(OUT!F44="", "", OUT!F44)</f>
        <v/>
      </c>
      <c r="K121" s="8">
        <f>IF(OUT!P44="", "", OUT!P44)</f>
        <v>72</v>
      </c>
      <c r="L121" s="8" t="str">
        <f>IF(OUT!AE44="", "", OUT!AE44)</f>
        <v/>
      </c>
      <c r="M121" s="8" t="str">
        <f>IF(OUT!AG44="", "", OUT!AG44)</f>
        <v/>
      </c>
      <c r="N121" s="8" t="str">
        <f>IF(OUT!AQ44="", "", OUT!AQ44)</f>
        <v/>
      </c>
      <c r="O121" s="8" t="str">
        <f>IF(OUT!BM44="", "", OUT!BM44)</f>
        <v>T4</v>
      </c>
      <c r="P121" s="9">
        <f>IF(OUT!N44="", "", OUT!N44)</f>
        <v>0.879</v>
      </c>
      <c r="Q121" s="10">
        <f>IF(OUT!O44="", "", OUT!O44)</f>
        <v>63.28</v>
      </c>
      <c r="R121" s="9">
        <f>IF(PPG!H44="", "", PPG!H44)</f>
        <v>0</v>
      </c>
      <c r="S121" s="10">
        <f>IF(PPG!I44="", "", PPG!I44)</f>
        <v>0</v>
      </c>
      <c r="T121" s="9">
        <f>IF(PPG!J44="", "", PPG!J44)</f>
        <v>0</v>
      </c>
      <c r="U121" s="10">
        <f>IF(PPG!K44="", "", PPG!K44)</f>
        <v>0</v>
      </c>
      <c r="V121" s="9">
        <f>IF(PPG!L44="", "", PPG!L44)</f>
        <v>0</v>
      </c>
      <c r="W121" s="10">
        <f>IF(PPG!M44="", "", PPG!M44)</f>
        <v>0</v>
      </c>
      <c r="X121" s="9">
        <f>IF(PPG!N44="", "", PPG!N44)</f>
        <v>0</v>
      </c>
      <c r="Y121" s="10">
        <f>IF(PPG!O44="", "", PPG!O44)</f>
        <v>0</v>
      </c>
      <c r="Z121" s="9">
        <f>IF(PPG!Q44="", "", PPG!Q44)</f>
        <v>0.879</v>
      </c>
      <c r="AA121" s="10">
        <f>IF(PPG!R44="", "", PPG!R44)</f>
        <v>63.28</v>
      </c>
      <c r="AB121" s="9">
        <f>IF(PPG!S44="", "", PPG!S44)</f>
        <v>0</v>
      </c>
      <c r="AC121" s="10">
        <f>IF(PPG!T44="", "", PPG!T44)</f>
        <v>0</v>
      </c>
      <c r="AD121" s="9">
        <f>IF(PPG!U44="", "", PPG!U44)</f>
        <v>0</v>
      </c>
      <c r="AE121" s="10">
        <f>IF(PPG!V44="", "", PPG!V44)</f>
        <v>0</v>
      </c>
      <c r="AF121" s="9">
        <f>IF(PPG!W44="", "", PPG!W44)</f>
        <v>0</v>
      </c>
      <c r="AG121" s="10">
        <f>IF(PPG!X44="", "", PPG!X44)</f>
        <v>0</v>
      </c>
      <c r="AH121" s="9">
        <f>IF(PPG!Y44="", "", PPG!Y44)</f>
        <v>0</v>
      </c>
      <c r="AI121" s="10">
        <f>IF(PPG!Z44="", "", PPG!Z44)</f>
        <v>0</v>
      </c>
      <c r="AJ121" s="33" t="str">
        <f t="shared" si="17"/>
        <v>0.00</v>
      </c>
      <c r="AK121" s="8" t="str">
        <f t="shared" si="18"/>
        <v>0</v>
      </c>
      <c r="AL121" s="8" t="str">
        <f t="shared" si="19"/>
        <v>0</v>
      </c>
    </row>
    <row r="122" spans="1:38">
      <c r="A122" s="8">
        <f>IF(OUT!C46="", "", OUT!C46)</f>
        <v>731</v>
      </c>
      <c r="B122" s="20">
        <f>IF(OUT!A46="", "", OUT!A46)</f>
        <v>53209</v>
      </c>
      <c r="C122" s="8" t="str">
        <f>IF(OUT!D46="", "", OUT!D46)</f>
        <v>O</v>
      </c>
      <c r="D122" s="28"/>
      <c r="E122" s="8" t="str">
        <f>IF(OUT!E46="", "", OUT!E46)</f>
        <v>72 TRAY</v>
      </c>
      <c r="F122" s="25" t="str">
        <f>IF(OUT!AE46="NEW", "✷", "")</f>
        <v/>
      </c>
      <c r="G122" s="11" t="str">
        <f>IF(OUT!B46="", "", OUT!B46)</f>
        <v>LANTANA  CAMARA RADIATION (Deep Orange)</v>
      </c>
      <c r="H122" s="21">
        <f t="shared" si="15"/>
        <v>0.879</v>
      </c>
      <c r="I122" s="22">
        <f t="shared" si="16"/>
        <v>63.28</v>
      </c>
      <c r="J122" s="37" t="str">
        <f>IF(OUT!F46="", "", OUT!F46)</f>
        <v/>
      </c>
      <c r="K122" s="8">
        <f>IF(OUT!P46="", "", OUT!P46)</f>
        <v>72</v>
      </c>
      <c r="L122" s="8" t="str">
        <f>IF(OUT!AE46="", "", OUT!AE46)</f>
        <v/>
      </c>
      <c r="M122" s="8" t="str">
        <f>IF(OUT!AG46="", "", OUT!AG46)</f>
        <v/>
      </c>
      <c r="N122" s="8" t="str">
        <f>IF(OUT!AQ46="", "", OUT!AQ46)</f>
        <v/>
      </c>
      <c r="O122" s="8" t="str">
        <f>IF(OUT!BM46="", "", OUT!BM46)</f>
        <v>T4</v>
      </c>
      <c r="P122" s="9">
        <f>IF(OUT!N46="", "", OUT!N46)</f>
        <v>0.879</v>
      </c>
      <c r="Q122" s="10">
        <f>IF(OUT!O46="", "", OUT!O46)</f>
        <v>63.28</v>
      </c>
      <c r="R122" s="9">
        <f>IF(PPG!H46="", "", PPG!H46)</f>
        <v>0</v>
      </c>
      <c r="S122" s="10">
        <f>IF(PPG!I46="", "", PPG!I46)</f>
        <v>0</v>
      </c>
      <c r="T122" s="9">
        <f>IF(PPG!J46="", "", PPG!J46)</f>
        <v>0</v>
      </c>
      <c r="U122" s="10">
        <f>IF(PPG!K46="", "", PPG!K46)</f>
        <v>0</v>
      </c>
      <c r="V122" s="9">
        <f>IF(PPG!L46="", "", PPG!L46)</f>
        <v>0</v>
      </c>
      <c r="W122" s="10">
        <f>IF(PPG!M46="", "", PPG!M46)</f>
        <v>0</v>
      </c>
      <c r="X122" s="9">
        <f>IF(PPG!N46="", "", PPG!N46)</f>
        <v>0</v>
      </c>
      <c r="Y122" s="10">
        <f>IF(PPG!O46="", "", PPG!O46)</f>
        <v>0</v>
      </c>
      <c r="Z122" s="9">
        <f>IF(PPG!Q46="", "", PPG!Q46)</f>
        <v>0.879</v>
      </c>
      <c r="AA122" s="10">
        <f>IF(PPG!R46="", "", PPG!R46)</f>
        <v>63.28</v>
      </c>
      <c r="AB122" s="9">
        <f>IF(PPG!S46="", "", PPG!S46)</f>
        <v>0</v>
      </c>
      <c r="AC122" s="10">
        <f>IF(PPG!T46="", "", PPG!T46)</f>
        <v>0</v>
      </c>
      <c r="AD122" s="9">
        <f>IF(PPG!U46="", "", PPG!U46)</f>
        <v>0</v>
      </c>
      <c r="AE122" s="10">
        <f>IF(PPG!V46="", "", PPG!V46)</f>
        <v>0</v>
      </c>
      <c r="AF122" s="9">
        <f>IF(PPG!W46="", "", PPG!W46)</f>
        <v>0</v>
      </c>
      <c r="AG122" s="10">
        <f>IF(PPG!X46="", "", PPG!X46)</f>
        <v>0</v>
      </c>
      <c r="AH122" s="9">
        <f>IF(PPG!Y46="", "", PPG!Y46)</f>
        <v>0</v>
      </c>
      <c r="AI122" s="10">
        <f>IF(PPG!Z46="", "", PPG!Z46)</f>
        <v>0</v>
      </c>
      <c r="AJ122" s="33" t="str">
        <f t="shared" si="17"/>
        <v>0.00</v>
      </c>
      <c r="AK122" s="8" t="str">
        <f t="shared" si="18"/>
        <v>0</v>
      </c>
      <c r="AL122" s="8" t="str">
        <f t="shared" si="19"/>
        <v>0</v>
      </c>
    </row>
    <row r="123" spans="1:38">
      <c r="A123" s="8">
        <f>IF(OUT!C74="", "", OUT!C74)</f>
        <v>731</v>
      </c>
      <c r="B123" s="20">
        <f>IF(OUT!A74="", "", OUT!A74)</f>
        <v>58767</v>
      </c>
      <c r="C123" s="8" t="str">
        <f>IF(OUT!D74="", "", OUT!D74)</f>
        <v>O</v>
      </c>
      <c r="D123" s="28"/>
      <c r="E123" s="8" t="str">
        <f>IF(OUT!E74="", "", OUT!E74)</f>
        <v>72 TRAY</v>
      </c>
      <c r="F123" s="25" t="str">
        <f>IF(OUT!AE74="NEW", "✷", "")</f>
        <v/>
      </c>
      <c r="G123" s="11" t="str">
        <f>IF(OUT!B74="", "", OUT!B74)</f>
        <v>LANTANA  TRAILING MONTEVIDENSIS LAVENDER</v>
      </c>
      <c r="H123" s="21">
        <f t="shared" si="15"/>
        <v>0.879</v>
      </c>
      <c r="I123" s="22">
        <f t="shared" si="16"/>
        <v>63.28</v>
      </c>
      <c r="J123" s="37" t="str">
        <f>IF(OUT!F74="", "", OUT!F74)</f>
        <v/>
      </c>
      <c r="K123" s="8">
        <f>IF(OUT!P74="", "", OUT!P74)</f>
        <v>72</v>
      </c>
      <c r="L123" s="8" t="str">
        <f>IF(OUT!AE74="", "", OUT!AE74)</f>
        <v/>
      </c>
      <c r="M123" s="8" t="str">
        <f>IF(OUT!AG74="", "", OUT!AG74)</f>
        <v/>
      </c>
      <c r="N123" s="8" t="str">
        <f>IF(OUT!AQ74="", "", OUT!AQ74)</f>
        <v/>
      </c>
      <c r="O123" s="8" t="str">
        <f>IF(OUT!BM74="", "", OUT!BM74)</f>
        <v>T4</v>
      </c>
      <c r="P123" s="9">
        <f>IF(OUT!N74="", "", OUT!N74)</f>
        <v>0.879</v>
      </c>
      <c r="Q123" s="10">
        <f>IF(OUT!O74="", "", OUT!O74)</f>
        <v>63.28</v>
      </c>
      <c r="R123" s="9">
        <f>IF(PPG!H74="", "", PPG!H74)</f>
        <v>0</v>
      </c>
      <c r="S123" s="10">
        <f>IF(PPG!I74="", "", PPG!I74)</f>
        <v>0</v>
      </c>
      <c r="T123" s="9">
        <f>IF(PPG!J74="", "", PPG!J74)</f>
        <v>0</v>
      </c>
      <c r="U123" s="10">
        <f>IF(PPG!K74="", "", PPG!K74)</f>
        <v>0</v>
      </c>
      <c r="V123" s="9">
        <f>IF(PPG!L74="", "", PPG!L74)</f>
        <v>0</v>
      </c>
      <c r="W123" s="10">
        <f>IF(PPG!M74="", "", PPG!M74)</f>
        <v>0</v>
      </c>
      <c r="X123" s="9">
        <f>IF(PPG!N74="", "", PPG!N74)</f>
        <v>0</v>
      </c>
      <c r="Y123" s="10">
        <f>IF(PPG!O74="", "", PPG!O74)</f>
        <v>0</v>
      </c>
      <c r="Z123" s="9">
        <f>IF(PPG!Q74="", "", PPG!Q74)</f>
        <v>0.879</v>
      </c>
      <c r="AA123" s="10">
        <f>IF(PPG!R74="", "", PPG!R74)</f>
        <v>63.28</v>
      </c>
      <c r="AB123" s="9">
        <f>IF(PPG!S74="", "", PPG!S74)</f>
        <v>0</v>
      </c>
      <c r="AC123" s="10">
        <f>IF(PPG!T74="", "", PPG!T74)</f>
        <v>0</v>
      </c>
      <c r="AD123" s="9">
        <f>IF(PPG!U74="", "", PPG!U74)</f>
        <v>0</v>
      </c>
      <c r="AE123" s="10">
        <f>IF(PPG!V74="", "", PPG!V74)</f>
        <v>0</v>
      </c>
      <c r="AF123" s="9">
        <f>IF(PPG!W74="", "", PPG!W74)</f>
        <v>0</v>
      </c>
      <c r="AG123" s="10">
        <f>IF(PPG!X74="", "", PPG!X74)</f>
        <v>0</v>
      </c>
      <c r="AH123" s="9">
        <f>IF(PPG!Y74="", "", PPG!Y74)</f>
        <v>0</v>
      </c>
      <c r="AI123" s="10">
        <f>IF(PPG!Z74="", "", PPG!Z74)</f>
        <v>0</v>
      </c>
      <c r="AJ123" s="33" t="str">
        <f t="shared" si="17"/>
        <v>0.00</v>
      </c>
      <c r="AK123" s="8" t="str">
        <f t="shared" si="18"/>
        <v>0</v>
      </c>
      <c r="AL123" s="8" t="str">
        <f t="shared" si="19"/>
        <v>0</v>
      </c>
    </row>
    <row r="124" spans="1:38">
      <c r="A124" s="8">
        <f>IF(OUT!C82="", "", OUT!C82)</f>
        <v>731</v>
      </c>
      <c r="B124" s="20">
        <f>IF(OUT!A82="", "", OUT!A82)</f>
        <v>59728</v>
      </c>
      <c r="C124" s="8" t="str">
        <f>IF(OUT!D82="", "", OUT!D82)</f>
        <v>O</v>
      </c>
      <c r="D124" s="28"/>
      <c r="E124" s="8" t="str">
        <f>IF(OUT!E82="", "", OUT!E82)</f>
        <v>72 TRAY</v>
      </c>
      <c r="F124" s="25" t="str">
        <f>IF(OUT!AE82="NEW", "✷", "")</f>
        <v/>
      </c>
      <c r="G124" s="11" t="str">
        <f>IF(OUT!B82="", "", OUT!B82)</f>
        <v>LANTANA  TRAILING WHITE</v>
      </c>
      <c r="H124" s="21">
        <f t="shared" si="15"/>
        <v>0.879</v>
      </c>
      <c r="I124" s="22">
        <f t="shared" si="16"/>
        <v>63.28</v>
      </c>
      <c r="J124" s="37" t="str">
        <f>IF(OUT!F82="", "", OUT!F82)</f>
        <v/>
      </c>
      <c r="K124" s="8">
        <f>IF(OUT!P82="", "", OUT!P82)</f>
        <v>72</v>
      </c>
      <c r="L124" s="8" t="str">
        <f>IF(OUT!AE82="", "", OUT!AE82)</f>
        <v/>
      </c>
      <c r="M124" s="8" t="str">
        <f>IF(OUT!AG82="", "", OUT!AG82)</f>
        <v/>
      </c>
      <c r="N124" s="8" t="str">
        <f>IF(OUT!AQ82="", "", OUT!AQ82)</f>
        <v/>
      </c>
      <c r="O124" s="8" t="str">
        <f>IF(OUT!BM82="", "", OUT!BM82)</f>
        <v>T4</v>
      </c>
      <c r="P124" s="9">
        <f>IF(OUT!N82="", "", OUT!N82)</f>
        <v>0.879</v>
      </c>
      <c r="Q124" s="10">
        <f>IF(OUT!O82="", "", OUT!O82)</f>
        <v>63.28</v>
      </c>
      <c r="R124" s="9">
        <f>IF(PPG!H82="", "", PPG!H82)</f>
        <v>0</v>
      </c>
      <c r="S124" s="10">
        <f>IF(PPG!I82="", "", PPG!I82)</f>
        <v>0</v>
      </c>
      <c r="T124" s="9">
        <f>IF(PPG!J82="", "", PPG!J82)</f>
        <v>0</v>
      </c>
      <c r="U124" s="10">
        <f>IF(PPG!K82="", "", PPG!K82)</f>
        <v>0</v>
      </c>
      <c r="V124" s="9">
        <f>IF(PPG!L82="", "", PPG!L82)</f>
        <v>0</v>
      </c>
      <c r="W124" s="10">
        <f>IF(PPG!M82="", "", PPG!M82)</f>
        <v>0</v>
      </c>
      <c r="X124" s="9">
        <f>IF(PPG!N82="", "", PPG!N82)</f>
        <v>0</v>
      </c>
      <c r="Y124" s="10">
        <f>IF(PPG!O82="", "", PPG!O82)</f>
        <v>0</v>
      </c>
      <c r="Z124" s="9">
        <f>IF(PPG!Q82="", "", PPG!Q82)</f>
        <v>0.879</v>
      </c>
      <c r="AA124" s="10">
        <f>IF(PPG!R82="", "", PPG!R82)</f>
        <v>63.28</v>
      </c>
      <c r="AB124" s="9">
        <f>IF(PPG!S82="", "", PPG!S82)</f>
        <v>0</v>
      </c>
      <c r="AC124" s="10">
        <f>IF(PPG!T82="", "", PPG!T82)</f>
        <v>0</v>
      </c>
      <c r="AD124" s="9">
        <f>IF(PPG!U82="", "", PPG!U82)</f>
        <v>0</v>
      </c>
      <c r="AE124" s="10">
        <f>IF(PPG!V82="", "", PPG!V82)</f>
        <v>0</v>
      </c>
      <c r="AF124" s="9">
        <f>IF(PPG!W82="", "", PPG!W82)</f>
        <v>0</v>
      </c>
      <c r="AG124" s="10">
        <f>IF(PPG!X82="", "", PPG!X82)</f>
        <v>0</v>
      </c>
      <c r="AH124" s="9">
        <f>IF(PPG!Y82="", "", PPG!Y82)</f>
        <v>0</v>
      </c>
      <c r="AI124" s="10">
        <f>IF(PPG!Z82="", "", PPG!Z82)</f>
        <v>0</v>
      </c>
      <c r="AJ124" s="33" t="str">
        <f t="shared" si="17"/>
        <v>0.00</v>
      </c>
      <c r="AK124" s="8" t="str">
        <f t="shared" si="18"/>
        <v>0</v>
      </c>
      <c r="AL124" s="8" t="str">
        <f t="shared" si="19"/>
        <v>0</v>
      </c>
    </row>
    <row r="125" spans="1:38">
      <c r="A125" s="8">
        <f>IF(OUT!C45="", "", OUT!C45)</f>
        <v>731</v>
      </c>
      <c r="B125" s="20">
        <f>IF(OUT!A45="", "", OUT!A45)</f>
        <v>53205</v>
      </c>
      <c r="C125" s="8" t="str">
        <f>IF(OUT!D45="", "", OUT!D45)</f>
        <v>O</v>
      </c>
      <c r="D125" s="28"/>
      <c r="E125" s="8" t="str">
        <f>IF(OUT!E45="", "", OUT!E45)</f>
        <v>72 TRAY</v>
      </c>
      <c r="F125" s="25" t="str">
        <f>IF(OUT!AE45="NEW", "✷", "")</f>
        <v/>
      </c>
      <c r="G125" s="11" t="str">
        <f>IF(OUT!B45="", "", OUT!B45)</f>
        <v>LANTANA IRENE (Yellow,Red,Pink)</v>
      </c>
      <c r="H125" s="21">
        <f t="shared" si="15"/>
        <v>0.879</v>
      </c>
      <c r="I125" s="22">
        <f t="shared" si="16"/>
        <v>63.28</v>
      </c>
      <c r="J125" s="37" t="str">
        <f>IF(OUT!F45="", "", OUT!F45)</f>
        <v/>
      </c>
      <c r="K125" s="8">
        <f>IF(OUT!P45="", "", OUT!P45)</f>
        <v>72</v>
      </c>
      <c r="L125" s="8" t="str">
        <f>IF(OUT!AE45="", "", OUT!AE45)</f>
        <v/>
      </c>
      <c r="M125" s="8" t="str">
        <f>IF(OUT!AG45="", "", OUT!AG45)</f>
        <v/>
      </c>
      <c r="N125" s="8" t="str">
        <f>IF(OUT!AQ45="", "", OUT!AQ45)</f>
        <v/>
      </c>
      <c r="O125" s="8" t="str">
        <f>IF(OUT!BM45="", "", OUT!BM45)</f>
        <v>T4</v>
      </c>
      <c r="P125" s="9">
        <f>IF(OUT!N45="", "", OUT!N45)</f>
        <v>0.879</v>
      </c>
      <c r="Q125" s="10">
        <f>IF(OUT!O45="", "", OUT!O45)</f>
        <v>63.28</v>
      </c>
      <c r="R125" s="9">
        <f>IF(PPG!H45="", "", PPG!H45)</f>
        <v>0</v>
      </c>
      <c r="S125" s="10">
        <f>IF(PPG!I45="", "", PPG!I45)</f>
        <v>0</v>
      </c>
      <c r="T125" s="9">
        <f>IF(PPG!J45="", "", PPG!J45)</f>
        <v>0</v>
      </c>
      <c r="U125" s="10">
        <f>IF(PPG!K45="", "", PPG!K45)</f>
        <v>0</v>
      </c>
      <c r="V125" s="9">
        <f>IF(PPG!L45="", "", PPG!L45)</f>
        <v>0</v>
      </c>
      <c r="W125" s="10">
        <f>IF(PPG!M45="", "", PPG!M45)</f>
        <v>0</v>
      </c>
      <c r="X125" s="9">
        <f>IF(PPG!N45="", "", PPG!N45)</f>
        <v>0</v>
      </c>
      <c r="Y125" s="10">
        <f>IF(PPG!O45="", "", PPG!O45)</f>
        <v>0</v>
      </c>
      <c r="Z125" s="9">
        <f>IF(PPG!Q45="", "", PPG!Q45)</f>
        <v>0.879</v>
      </c>
      <c r="AA125" s="10">
        <f>IF(PPG!R45="", "", PPG!R45)</f>
        <v>63.28</v>
      </c>
      <c r="AB125" s="9">
        <f>IF(PPG!S45="", "", PPG!S45)</f>
        <v>0</v>
      </c>
      <c r="AC125" s="10">
        <f>IF(PPG!T45="", "", PPG!T45)</f>
        <v>0</v>
      </c>
      <c r="AD125" s="9">
        <f>IF(PPG!U45="", "", PPG!U45)</f>
        <v>0</v>
      </c>
      <c r="AE125" s="10">
        <f>IF(PPG!V45="", "", PPG!V45)</f>
        <v>0</v>
      </c>
      <c r="AF125" s="9">
        <f>IF(PPG!W45="", "", PPG!W45)</f>
        <v>0</v>
      </c>
      <c r="AG125" s="10">
        <f>IF(PPG!X45="", "", PPG!X45)</f>
        <v>0</v>
      </c>
      <c r="AH125" s="9">
        <f>IF(PPG!Y45="", "", PPG!Y45)</f>
        <v>0</v>
      </c>
      <c r="AI125" s="10">
        <f>IF(PPG!Z45="", "", PPG!Z45)</f>
        <v>0</v>
      </c>
      <c r="AJ125" s="33" t="str">
        <f t="shared" si="17"/>
        <v>0.00</v>
      </c>
      <c r="AK125" s="8" t="str">
        <f t="shared" si="18"/>
        <v>0</v>
      </c>
      <c r="AL125" s="8" t="str">
        <f t="shared" si="19"/>
        <v>0</v>
      </c>
    </row>
    <row r="126" spans="1:38">
      <c r="A126" s="8">
        <f>IF(OUT!C122="", "", OUT!C122)</f>
        <v>731</v>
      </c>
      <c r="B126" s="20">
        <f>IF(OUT!A122="", "", OUT!A122)</f>
        <v>76376</v>
      </c>
      <c r="C126" s="8" t="str">
        <f>IF(OUT!D122="", "", OUT!D122)</f>
        <v>O</v>
      </c>
      <c r="D126" s="28"/>
      <c r="E126" s="8" t="str">
        <f>IF(OUT!E122="", "", OUT!E122)</f>
        <v>72 TRAY</v>
      </c>
      <c r="F126" s="25" t="str">
        <f>IF(OUT!AE122="NEW", "✷", "")</f>
        <v/>
      </c>
      <c r="G126" s="11" t="str">
        <f>IF(OUT!B122="", "", OUT!B122)</f>
        <v>LANTANA NEW GOLD</v>
      </c>
      <c r="H126" s="21">
        <f t="shared" si="15"/>
        <v>0.879</v>
      </c>
      <c r="I126" s="22">
        <f t="shared" si="16"/>
        <v>63.28</v>
      </c>
      <c r="J126" s="37" t="str">
        <f>IF(OUT!F122="", "", OUT!F122)</f>
        <v/>
      </c>
      <c r="K126" s="8">
        <f>IF(OUT!P122="", "", OUT!P122)</f>
        <v>72</v>
      </c>
      <c r="L126" s="8" t="str">
        <f>IF(OUT!AE122="", "", OUT!AE122)</f>
        <v/>
      </c>
      <c r="M126" s="8" t="str">
        <f>IF(OUT!AG122="", "", OUT!AG122)</f>
        <v/>
      </c>
      <c r="N126" s="8" t="str">
        <f>IF(OUT!AQ122="", "", OUT!AQ122)</f>
        <v/>
      </c>
      <c r="O126" s="8" t="str">
        <f>IF(OUT!BM122="", "", OUT!BM122)</f>
        <v>T4</v>
      </c>
      <c r="P126" s="9">
        <f>IF(OUT!N122="", "", OUT!N122)</f>
        <v>0.879</v>
      </c>
      <c r="Q126" s="10">
        <f>IF(OUT!O122="", "", OUT!O122)</f>
        <v>63.28</v>
      </c>
      <c r="R126" s="9">
        <f>IF(PPG!H122="", "", PPG!H122)</f>
        <v>0</v>
      </c>
      <c r="S126" s="10">
        <f>IF(PPG!I122="", "", PPG!I122)</f>
        <v>0</v>
      </c>
      <c r="T126" s="9">
        <f>IF(PPG!J122="", "", PPG!J122)</f>
        <v>0</v>
      </c>
      <c r="U126" s="10">
        <f>IF(PPG!K122="", "", PPG!K122)</f>
        <v>0</v>
      </c>
      <c r="V126" s="9">
        <f>IF(PPG!L122="", "", PPG!L122)</f>
        <v>0</v>
      </c>
      <c r="W126" s="10">
        <f>IF(PPG!M122="", "", PPG!M122)</f>
        <v>0</v>
      </c>
      <c r="X126" s="9">
        <f>IF(PPG!N122="", "", PPG!N122)</f>
        <v>0</v>
      </c>
      <c r="Y126" s="10">
        <f>IF(PPG!O122="", "", PPG!O122)</f>
        <v>0</v>
      </c>
      <c r="Z126" s="9">
        <f>IF(PPG!Q122="", "", PPG!Q122)</f>
        <v>0.879</v>
      </c>
      <c r="AA126" s="10">
        <f>IF(PPG!R122="", "", PPG!R122)</f>
        <v>63.28</v>
      </c>
      <c r="AB126" s="9">
        <f>IF(PPG!S122="", "", PPG!S122)</f>
        <v>0</v>
      </c>
      <c r="AC126" s="10">
        <f>IF(PPG!T122="", "", PPG!T122)</f>
        <v>0</v>
      </c>
      <c r="AD126" s="9">
        <f>IF(PPG!U122="", "", PPG!U122)</f>
        <v>0</v>
      </c>
      <c r="AE126" s="10">
        <f>IF(PPG!V122="", "", PPG!V122)</f>
        <v>0</v>
      </c>
      <c r="AF126" s="9">
        <f>IF(PPG!W122="", "", PPG!W122)</f>
        <v>0</v>
      </c>
      <c r="AG126" s="10">
        <f>IF(PPG!X122="", "", PPG!X122)</f>
        <v>0</v>
      </c>
      <c r="AH126" s="9">
        <f>IF(PPG!Y122="", "", PPG!Y122)</f>
        <v>0</v>
      </c>
      <c r="AI126" s="10">
        <f>IF(PPG!Z122="", "", PPG!Z122)</f>
        <v>0</v>
      </c>
      <c r="AJ126" s="33" t="str">
        <f t="shared" si="17"/>
        <v>0.00</v>
      </c>
      <c r="AK126" s="8" t="str">
        <f t="shared" si="18"/>
        <v>0</v>
      </c>
      <c r="AL126" s="8" t="str">
        <f t="shared" si="19"/>
        <v>0</v>
      </c>
    </row>
    <row r="127" spans="1:38">
      <c r="A127" s="8">
        <f>IF(OUT!C94="", "", OUT!C94)</f>
        <v>731</v>
      </c>
      <c r="B127" s="20">
        <f>IF(OUT!A94="", "", OUT!A94)</f>
        <v>68999</v>
      </c>
      <c r="C127" s="8" t="str">
        <f>IF(OUT!D94="", "", OUT!D94)</f>
        <v>O</v>
      </c>
      <c r="D127" s="28"/>
      <c r="E127" s="8" t="str">
        <f>IF(OUT!E94="", "", OUT!E94)</f>
        <v>72 TRAY</v>
      </c>
      <c r="F127" s="25" t="str">
        <f>IF(OUT!AE94="NEW", "✷", "")</f>
        <v/>
      </c>
      <c r="G127" s="11" t="str">
        <f>IF(OUT!B94="", "", OUT!B94)</f>
        <v>LEONOTIS LEONURUS LIONS EAR (Orange)</v>
      </c>
      <c r="H127" s="21">
        <f t="shared" si="15"/>
        <v>0.85799999999999998</v>
      </c>
      <c r="I127" s="22">
        <f t="shared" si="16"/>
        <v>61.77</v>
      </c>
      <c r="J127" s="37" t="str">
        <f>IF(OUT!F94="", "", OUT!F94)</f>
        <v/>
      </c>
      <c r="K127" s="8">
        <f>IF(OUT!P94="", "", OUT!P94)</f>
        <v>72</v>
      </c>
      <c r="L127" s="8" t="str">
        <f>IF(OUT!AE94="", "", OUT!AE94)</f>
        <v/>
      </c>
      <c r="M127" s="8" t="str">
        <f>IF(OUT!AG94="", "", OUT!AG94)</f>
        <v/>
      </c>
      <c r="N127" s="8" t="str">
        <f>IF(OUT!AQ94="", "", OUT!AQ94)</f>
        <v/>
      </c>
      <c r="O127" s="8" t="str">
        <f>IF(OUT!BM94="", "", OUT!BM94)</f>
        <v>T4</v>
      </c>
      <c r="P127" s="9">
        <f>IF(OUT!N94="", "", OUT!N94)</f>
        <v>0.85799999999999998</v>
      </c>
      <c r="Q127" s="10">
        <f>IF(OUT!O94="", "", OUT!O94)</f>
        <v>61.77</v>
      </c>
      <c r="R127" s="9">
        <f>IF(PPG!H94="", "", PPG!H94)</f>
        <v>0</v>
      </c>
      <c r="S127" s="10">
        <f>IF(PPG!I94="", "", PPG!I94)</f>
        <v>0</v>
      </c>
      <c r="T127" s="9">
        <f>IF(PPG!J94="", "", PPG!J94)</f>
        <v>0</v>
      </c>
      <c r="U127" s="10">
        <f>IF(PPG!K94="", "", PPG!K94)</f>
        <v>0</v>
      </c>
      <c r="V127" s="9">
        <f>IF(PPG!L94="", "", PPG!L94)</f>
        <v>0</v>
      </c>
      <c r="W127" s="10">
        <f>IF(PPG!M94="", "", PPG!M94)</f>
        <v>0</v>
      </c>
      <c r="X127" s="9">
        <f>IF(PPG!N94="", "", PPG!N94)</f>
        <v>0</v>
      </c>
      <c r="Y127" s="10">
        <f>IF(PPG!O94="", "", PPG!O94)</f>
        <v>0</v>
      </c>
      <c r="Z127" s="9">
        <f>IF(PPG!Q94="", "", PPG!Q94)</f>
        <v>0.85799999999999998</v>
      </c>
      <c r="AA127" s="10">
        <f>IF(PPG!R94="", "", PPG!R94)</f>
        <v>61.77</v>
      </c>
      <c r="AB127" s="9">
        <f>IF(PPG!S94="", "", PPG!S94)</f>
        <v>0</v>
      </c>
      <c r="AC127" s="10">
        <f>IF(PPG!T94="", "", PPG!T94)</f>
        <v>0</v>
      </c>
      <c r="AD127" s="9">
        <f>IF(PPG!U94="", "", PPG!U94)</f>
        <v>0</v>
      </c>
      <c r="AE127" s="10">
        <f>IF(PPG!V94="", "", PPG!V94)</f>
        <v>0</v>
      </c>
      <c r="AF127" s="9">
        <f>IF(PPG!W94="", "", PPG!W94)</f>
        <v>0</v>
      </c>
      <c r="AG127" s="10">
        <f>IF(PPG!X94="", "", PPG!X94)</f>
        <v>0</v>
      </c>
      <c r="AH127" s="9">
        <f>IF(PPG!Y94="", "", PPG!Y94)</f>
        <v>0</v>
      </c>
      <c r="AI127" s="10">
        <f>IF(PPG!Z94="", "", PPG!Z94)</f>
        <v>0</v>
      </c>
      <c r="AJ127" s="33" t="str">
        <f t="shared" si="17"/>
        <v>0.00</v>
      </c>
      <c r="AK127" s="8" t="str">
        <f t="shared" si="18"/>
        <v>0</v>
      </c>
      <c r="AL127" s="8" t="str">
        <f t="shared" si="19"/>
        <v>0</v>
      </c>
    </row>
    <row r="128" spans="1:38">
      <c r="A128" s="8">
        <f>IF(OUT!C34="", "", OUT!C34)</f>
        <v>731</v>
      </c>
      <c r="B128" s="20">
        <f>IF(OUT!A34="", "", OUT!A34)</f>
        <v>41629</v>
      </c>
      <c r="C128" s="8" t="str">
        <f>IF(OUT!D34="", "", OUT!D34)</f>
        <v>O</v>
      </c>
      <c r="D128" s="28"/>
      <c r="E128" s="8" t="str">
        <f>IF(OUT!E34="", "", OUT!E34)</f>
        <v>72 TRAY</v>
      </c>
      <c r="F128" s="25" t="str">
        <f>IF(OUT!AE34="NEW", "✷", "")</f>
        <v/>
      </c>
      <c r="G128" s="11" t="str">
        <f>IF(OUT!B34="", "", OUT!B34)</f>
        <v>LEPECHINIA FRAGRANS</v>
      </c>
      <c r="H128" s="21">
        <f t="shared" si="15"/>
        <v>0.97599999999999998</v>
      </c>
      <c r="I128" s="22">
        <f t="shared" si="16"/>
        <v>70.27</v>
      </c>
      <c r="J128" s="37" t="str">
        <f>IF(OUT!F34="", "", OUT!F34)</f>
        <v/>
      </c>
      <c r="K128" s="8">
        <f>IF(OUT!P34="", "", OUT!P34)</f>
        <v>72</v>
      </c>
      <c r="L128" s="8" t="str">
        <f>IF(OUT!AE34="", "", OUT!AE34)</f>
        <v/>
      </c>
      <c r="M128" s="8" t="str">
        <f>IF(OUT!AG34="", "", OUT!AG34)</f>
        <v/>
      </c>
      <c r="N128" s="8" t="str">
        <f>IF(OUT!AQ34="", "", OUT!AQ34)</f>
        <v/>
      </c>
      <c r="O128" s="8" t="str">
        <f>IF(OUT!BM34="", "", OUT!BM34)</f>
        <v>T4</v>
      </c>
      <c r="P128" s="9">
        <f>IF(OUT!N34="", "", OUT!N34)</f>
        <v>0.97599999999999998</v>
      </c>
      <c r="Q128" s="10">
        <f>IF(OUT!O34="", "", OUT!O34)</f>
        <v>70.27</v>
      </c>
      <c r="R128" s="9">
        <f>IF(PPG!H34="", "", PPG!H34)</f>
        <v>0</v>
      </c>
      <c r="S128" s="10">
        <f>IF(PPG!I34="", "", PPG!I34)</f>
        <v>0</v>
      </c>
      <c r="T128" s="9">
        <f>IF(PPG!J34="", "", PPG!J34)</f>
        <v>0</v>
      </c>
      <c r="U128" s="10">
        <f>IF(PPG!K34="", "", PPG!K34)</f>
        <v>0</v>
      </c>
      <c r="V128" s="9">
        <f>IF(PPG!L34="", "", PPG!L34)</f>
        <v>0</v>
      </c>
      <c r="W128" s="10">
        <f>IF(PPG!M34="", "", PPG!M34)</f>
        <v>0</v>
      </c>
      <c r="X128" s="9">
        <f>IF(PPG!N34="", "", PPG!N34)</f>
        <v>0</v>
      </c>
      <c r="Y128" s="10">
        <f>IF(PPG!O34="", "", PPG!O34)</f>
        <v>0</v>
      </c>
      <c r="Z128" s="9">
        <f>IF(PPG!Q34="", "", PPG!Q34)</f>
        <v>0.97599999999999998</v>
      </c>
      <c r="AA128" s="10">
        <f>IF(PPG!R34="", "", PPG!R34)</f>
        <v>70.27</v>
      </c>
      <c r="AB128" s="9">
        <f>IF(PPG!S34="", "", PPG!S34)</f>
        <v>0</v>
      </c>
      <c r="AC128" s="10">
        <f>IF(PPG!T34="", "", PPG!T34)</f>
        <v>0</v>
      </c>
      <c r="AD128" s="9">
        <f>IF(PPG!U34="", "", PPG!U34)</f>
        <v>0</v>
      </c>
      <c r="AE128" s="10">
        <f>IF(PPG!V34="", "", PPG!V34)</f>
        <v>0</v>
      </c>
      <c r="AF128" s="9">
        <f>IF(PPG!W34="", "", PPG!W34)</f>
        <v>0</v>
      </c>
      <c r="AG128" s="10">
        <f>IF(PPG!X34="", "", PPG!X34)</f>
        <v>0</v>
      </c>
      <c r="AH128" s="9">
        <f>IF(PPG!Y34="", "", PPG!Y34)</f>
        <v>0</v>
      </c>
      <c r="AI128" s="10">
        <f>IF(PPG!Z34="", "", PPG!Z34)</f>
        <v>0</v>
      </c>
      <c r="AJ128" s="33" t="str">
        <f t="shared" si="17"/>
        <v>0.00</v>
      </c>
      <c r="AK128" s="8" t="str">
        <f t="shared" si="18"/>
        <v>0</v>
      </c>
      <c r="AL128" s="8" t="str">
        <f t="shared" si="19"/>
        <v>0</v>
      </c>
    </row>
    <row r="129" spans="1:38">
      <c r="A129" s="8">
        <f>IF(OUT!C154="", "", OUT!C154)</f>
        <v>731</v>
      </c>
      <c r="B129" s="20">
        <f>IF(OUT!A154="", "", OUT!A154)</f>
        <v>85633</v>
      </c>
      <c r="C129" s="8" t="str">
        <f>IF(OUT!D154="", "", OUT!D154)</f>
        <v>O</v>
      </c>
      <c r="D129" s="28"/>
      <c r="E129" s="8" t="str">
        <f>IF(OUT!E154="", "", OUT!E154)</f>
        <v>72 TRAY</v>
      </c>
      <c r="F129" s="25" t="str">
        <f>IF(OUT!AE154="NEW", "✷", "")</f>
        <v/>
      </c>
      <c r="G129" s="11" t="str">
        <f>IF(OUT!B154="", "", OUT!B154)</f>
        <v>LESSINGIA FILAGINIFOLIA SILVER CARPET</v>
      </c>
      <c r="H129" s="21">
        <f t="shared" si="15"/>
        <v>0.879</v>
      </c>
      <c r="I129" s="22">
        <f t="shared" si="16"/>
        <v>63.28</v>
      </c>
      <c r="J129" s="37" t="str">
        <f>IF(OUT!F154="", "", OUT!F154)</f>
        <v/>
      </c>
      <c r="K129" s="8">
        <f>IF(OUT!P154="", "", OUT!P154)</f>
        <v>72</v>
      </c>
      <c r="L129" s="8" t="str">
        <f>IF(OUT!AE154="", "", OUT!AE154)</f>
        <v/>
      </c>
      <c r="M129" s="8" t="str">
        <f>IF(OUT!AG154="", "", OUT!AG154)</f>
        <v>PAT</v>
      </c>
      <c r="N129" s="8" t="str">
        <f>IF(OUT!AQ154="", "", OUT!AQ154)</f>
        <v/>
      </c>
      <c r="O129" s="8" t="str">
        <f>IF(OUT!BM154="", "", OUT!BM154)</f>
        <v>T4</v>
      </c>
      <c r="P129" s="9">
        <f>IF(OUT!N154="", "", OUT!N154)</f>
        <v>0.879</v>
      </c>
      <c r="Q129" s="10">
        <f>IF(OUT!O154="", "", OUT!O154)</f>
        <v>63.28</v>
      </c>
      <c r="R129" s="9">
        <f>IF(PPG!H154="", "", PPG!H154)</f>
        <v>0</v>
      </c>
      <c r="S129" s="10">
        <f>IF(PPG!I154="", "", PPG!I154)</f>
        <v>0</v>
      </c>
      <c r="T129" s="9">
        <f>IF(PPG!J154="", "", PPG!J154)</f>
        <v>0</v>
      </c>
      <c r="U129" s="10">
        <f>IF(PPG!K154="", "", PPG!K154)</f>
        <v>0</v>
      </c>
      <c r="V129" s="9">
        <f>IF(PPG!L154="", "", PPG!L154)</f>
        <v>0</v>
      </c>
      <c r="W129" s="10">
        <f>IF(PPG!M154="", "", PPG!M154)</f>
        <v>0</v>
      </c>
      <c r="X129" s="9">
        <f>IF(PPG!N154="", "", PPG!N154)</f>
        <v>0</v>
      </c>
      <c r="Y129" s="10">
        <f>IF(PPG!O154="", "", PPG!O154)</f>
        <v>0</v>
      </c>
      <c r="Z129" s="9">
        <f>IF(PPG!Q154="", "", PPG!Q154)</f>
        <v>0.879</v>
      </c>
      <c r="AA129" s="10">
        <f>IF(PPG!R154="", "", PPG!R154)</f>
        <v>63.28</v>
      </c>
      <c r="AB129" s="9">
        <f>IF(PPG!S154="", "", PPG!S154)</f>
        <v>0</v>
      </c>
      <c r="AC129" s="10">
        <f>IF(PPG!T154="", "", PPG!T154)</f>
        <v>0</v>
      </c>
      <c r="AD129" s="9">
        <f>IF(PPG!U154="", "", PPG!U154)</f>
        <v>0</v>
      </c>
      <c r="AE129" s="10">
        <f>IF(PPG!V154="", "", PPG!V154)</f>
        <v>0</v>
      </c>
      <c r="AF129" s="9">
        <f>IF(PPG!W154="", "", PPG!W154)</f>
        <v>0</v>
      </c>
      <c r="AG129" s="10">
        <f>IF(PPG!X154="", "", PPG!X154)</f>
        <v>0</v>
      </c>
      <c r="AH129" s="9">
        <f>IF(PPG!Y154="", "", PPG!Y154)</f>
        <v>0</v>
      </c>
      <c r="AI129" s="10">
        <f>IF(PPG!Z154="", "", PPG!Z154)</f>
        <v>0</v>
      </c>
      <c r="AJ129" s="33" t="str">
        <f t="shared" si="17"/>
        <v>0.00</v>
      </c>
      <c r="AK129" s="8" t="str">
        <f t="shared" si="18"/>
        <v>0</v>
      </c>
      <c r="AL129" s="8" t="str">
        <f t="shared" si="19"/>
        <v>0</v>
      </c>
    </row>
    <row r="130" spans="1:38">
      <c r="A130" s="8">
        <f>IF(OUT!C17="", "", OUT!C17)</f>
        <v>731</v>
      </c>
      <c r="B130" s="20">
        <f>IF(OUT!A17="", "", OUT!A17)</f>
        <v>32902</v>
      </c>
      <c r="C130" s="8" t="str">
        <f>IF(OUT!D17="", "", OUT!D17)</f>
        <v>O</v>
      </c>
      <c r="D130" s="28"/>
      <c r="E130" s="8" t="str">
        <f>IF(OUT!E17="", "", OUT!E17)</f>
        <v>72 TRAY</v>
      </c>
      <c r="F130" s="25" t="str">
        <f>IF(OUT!AE17="NEW", "✷", "")</f>
        <v/>
      </c>
      <c r="G130" s="11" t="str">
        <f>IF(OUT!B17="", "", OUT!B17)</f>
        <v>LITHODORA DIFFUSA GRACE WARD (Brilliant Blue)</v>
      </c>
      <c r="H130" s="21">
        <f t="shared" si="15"/>
        <v>0.89</v>
      </c>
      <c r="I130" s="22">
        <f t="shared" si="16"/>
        <v>64.08</v>
      </c>
      <c r="J130" s="37" t="str">
        <f>IF(OUT!F17="", "", OUT!F17)</f>
        <v/>
      </c>
      <c r="K130" s="8">
        <f>IF(OUT!P17="", "", OUT!P17)</f>
        <v>72</v>
      </c>
      <c r="L130" s="8" t="str">
        <f>IF(OUT!AE17="", "", OUT!AE17)</f>
        <v/>
      </c>
      <c r="M130" s="8" t="str">
        <f>IF(OUT!AG17="", "", OUT!AG17)</f>
        <v/>
      </c>
      <c r="N130" s="8" t="str">
        <f>IF(OUT!AQ17="", "", OUT!AQ17)</f>
        <v/>
      </c>
      <c r="O130" s="8" t="str">
        <f>IF(OUT!BM17="", "", OUT!BM17)</f>
        <v>T4</v>
      </c>
      <c r="P130" s="9">
        <f>IF(OUT!N17="", "", OUT!N17)</f>
        <v>0.89</v>
      </c>
      <c r="Q130" s="10">
        <f>IF(OUT!O17="", "", OUT!O17)</f>
        <v>64.08</v>
      </c>
      <c r="R130" s="9">
        <f>IF(PPG!H17="", "", PPG!H17)</f>
        <v>0</v>
      </c>
      <c r="S130" s="10">
        <f>IF(PPG!I17="", "", PPG!I17)</f>
        <v>0</v>
      </c>
      <c r="T130" s="9">
        <f>IF(PPG!J17="", "", PPG!J17)</f>
        <v>0</v>
      </c>
      <c r="U130" s="10">
        <f>IF(PPG!K17="", "", PPG!K17)</f>
        <v>0</v>
      </c>
      <c r="V130" s="9">
        <f>IF(PPG!L17="", "", PPG!L17)</f>
        <v>0</v>
      </c>
      <c r="W130" s="10">
        <f>IF(PPG!M17="", "", PPG!M17)</f>
        <v>0</v>
      </c>
      <c r="X130" s="9">
        <f>IF(PPG!N17="", "", PPG!N17)</f>
        <v>0</v>
      </c>
      <c r="Y130" s="10">
        <f>IF(PPG!O17="", "", PPG!O17)</f>
        <v>0</v>
      </c>
      <c r="Z130" s="9">
        <f>IF(PPG!Q17="", "", PPG!Q17)</f>
        <v>0.89</v>
      </c>
      <c r="AA130" s="10">
        <f>IF(PPG!R17="", "", PPG!R17)</f>
        <v>64.08</v>
      </c>
      <c r="AB130" s="9">
        <f>IF(PPG!S17="", "", PPG!S17)</f>
        <v>0</v>
      </c>
      <c r="AC130" s="10">
        <f>IF(PPG!T17="", "", PPG!T17)</f>
        <v>0</v>
      </c>
      <c r="AD130" s="9">
        <f>IF(PPG!U17="", "", PPG!U17)</f>
        <v>0</v>
      </c>
      <c r="AE130" s="10">
        <f>IF(PPG!V17="", "", PPG!V17)</f>
        <v>0</v>
      </c>
      <c r="AF130" s="9">
        <f>IF(PPG!W17="", "", PPG!W17)</f>
        <v>0</v>
      </c>
      <c r="AG130" s="10">
        <f>IF(PPG!X17="", "", PPG!X17)</f>
        <v>0</v>
      </c>
      <c r="AH130" s="9">
        <f>IF(PPG!Y17="", "", PPG!Y17)</f>
        <v>0</v>
      </c>
      <c r="AI130" s="10">
        <f>IF(PPG!Z17="", "", PPG!Z17)</f>
        <v>0</v>
      </c>
      <c r="AJ130" s="33" t="str">
        <f t="shared" si="17"/>
        <v>0.00</v>
      </c>
      <c r="AK130" s="8" t="str">
        <f t="shared" si="18"/>
        <v>0</v>
      </c>
      <c r="AL130" s="8" t="str">
        <f t="shared" si="19"/>
        <v>0</v>
      </c>
    </row>
    <row r="131" spans="1:38">
      <c r="A131" s="8">
        <f>IF(OUT!C13="", "", OUT!C13)</f>
        <v>731</v>
      </c>
      <c r="B131" s="20">
        <f>IF(OUT!A13="", "", OUT!A13)</f>
        <v>30773</v>
      </c>
      <c r="C131" s="8" t="str">
        <f>IF(OUT!D13="", "", OUT!D13)</f>
        <v>O</v>
      </c>
      <c r="D131" s="28"/>
      <c r="E131" s="8" t="str">
        <f>IF(OUT!E13="", "", OUT!E13)</f>
        <v>72 TRAY</v>
      </c>
      <c r="F131" s="25" t="str">
        <f>IF(OUT!AE13="NEW", "✷", "")</f>
        <v/>
      </c>
      <c r="G131" s="11" t="str">
        <f>IF(OUT!B13="", "", OUT!B13)</f>
        <v>LYSIMACHIA NUMMULARIA AUREA  (YELLOW CREEPING JENNY) (Yellow Leaves)</v>
      </c>
      <c r="H131" s="21">
        <f t="shared" si="15"/>
        <v>0.80500000000000005</v>
      </c>
      <c r="I131" s="22">
        <f t="shared" si="16"/>
        <v>57.96</v>
      </c>
      <c r="J131" s="37" t="str">
        <f>IF(OUT!F13="", "", OUT!F13)</f>
        <v/>
      </c>
      <c r="K131" s="8">
        <f>IF(OUT!P13="", "", OUT!P13)</f>
        <v>72</v>
      </c>
      <c r="L131" s="8" t="str">
        <f>IF(OUT!AE13="", "", OUT!AE13)</f>
        <v/>
      </c>
      <c r="M131" s="8" t="str">
        <f>IF(OUT!AG13="", "", OUT!AG13)</f>
        <v/>
      </c>
      <c r="N131" s="8" t="str">
        <f>IF(OUT!AQ13="", "", OUT!AQ13)</f>
        <v/>
      </c>
      <c r="O131" s="8" t="str">
        <f>IF(OUT!BM13="", "", OUT!BM13)</f>
        <v>T4</v>
      </c>
      <c r="P131" s="9">
        <f>IF(OUT!N13="", "", OUT!N13)</f>
        <v>0.80500000000000005</v>
      </c>
      <c r="Q131" s="10">
        <f>IF(OUT!O13="", "", OUT!O13)</f>
        <v>57.96</v>
      </c>
      <c r="R131" s="9">
        <f>IF(PPG!H13="", "", PPG!H13)</f>
        <v>0</v>
      </c>
      <c r="S131" s="10">
        <f>IF(PPG!I13="", "", PPG!I13)</f>
        <v>0</v>
      </c>
      <c r="T131" s="9">
        <f>IF(PPG!J13="", "", PPG!J13)</f>
        <v>0</v>
      </c>
      <c r="U131" s="10">
        <f>IF(PPG!K13="", "", PPG!K13)</f>
        <v>0</v>
      </c>
      <c r="V131" s="9">
        <f>IF(PPG!L13="", "", PPG!L13)</f>
        <v>0</v>
      </c>
      <c r="W131" s="10">
        <f>IF(PPG!M13="", "", PPG!M13)</f>
        <v>0</v>
      </c>
      <c r="X131" s="9">
        <f>IF(PPG!N13="", "", PPG!N13)</f>
        <v>0</v>
      </c>
      <c r="Y131" s="10">
        <f>IF(PPG!O13="", "", PPG!O13)</f>
        <v>0</v>
      </c>
      <c r="Z131" s="9">
        <f>IF(PPG!Q13="", "", PPG!Q13)</f>
        <v>0.80500000000000005</v>
      </c>
      <c r="AA131" s="10">
        <f>IF(PPG!R13="", "", PPG!R13)</f>
        <v>57.96</v>
      </c>
      <c r="AB131" s="9">
        <f>IF(PPG!S13="", "", PPG!S13)</f>
        <v>0</v>
      </c>
      <c r="AC131" s="10">
        <f>IF(PPG!T13="", "", PPG!T13)</f>
        <v>0</v>
      </c>
      <c r="AD131" s="9">
        <f>IF(PPG!U13="", "", PPG!U13)</f>
        <v>0</v>
      </c>
      <c r="AE131" s="10">
        <f>IF(PPG!V13="", "", PPG!V13)</f>
        <v>0</v>
      </c>
      <c r="AF131" s="9">
        <f>IF(PPG!W13="", "", PPG!W13)</f>
        <v>0</v>
      </c>
      <c r="AG131" s="10">
        <f>IF(PPG!X13="", "", PPG!X13)</f>
        <v>0</v>
      </c>
      <c r="AH131" s="9">
        <f>IF(PPG!Y13="", "", PPG!Y13)</f>
        <v>0</v>
      </c>
      <c r="AI131" s="10">
        <f>IF(PPG!Z13="", "", PPG!Z13)</f>
        <v>0</v>
      </c>
      <c r="AJ131" s="33" t="str">
        <f t="shared" si="17"/>
        <v>0.00</v>
      </c>
      <c r="AK131" s="8" t="str">
        <f t="shared" si="18"/>
        <v>0</v>
      </c>
      <c r="AL131" s="8" t="str">
        <f t="shared" si="19"/>
        <v>0</v>
      </c>
    </row>
    <row r="132" spans="1:38">
      <c r="A132" s="8">
        <f>IF(OUT!C124="", "", OUT!C124)</f>
        <v>731</v>
      </c>
      <c r="B132" s="20">
        <f>IF(OUT!A124="", "", OUT!A124)</f>
        <v>77627</v>
      </c>
      <c r="C132" s="8" t="str">
        <f>IF(OUT!D124="", "", OUT!D124)</f>
        <v>O</v>
      </c>
      <c r="D132" s="28"/>
      <c r="E132" s="8" t="str">
        <f>IF(OUT!E124="", "", OUT!E124)</f>
        <v>72 TRAY</v>
      </c>
      <c r="F132" s="25" t="str">
        <f>IF(OUT!AE124="NEW", "✷", "")</f>
        <v/>
      </c>
      <c r="G132" s="11" t="str">
        <f>IF(OUT!B124="", "", OUT!B124)</f>
        <v>LYSIMACHIA PERSIAN CHOCOLATE</v>
      </c>
      <c r="H132" s="21">
        <f t="shared" si="15"/>
        <v>0.80500000000000005</v>
      </c>
      <c r="I132" s="22">
        <f t="shared" si="16"/>
        <v>57.96</v>
      </c>
      <c r="J132" s="37" t="str">
        <f>IF(OUT!F124="", "", OUT!F124)</f>
        <v/>
      </c>
      <c r="K132" s="8">
        <f>IF(OUT!P124="", "", OUT!P124)</f>
        <v>72</v>
      </c>
      <c r="L132" s="8" t="str">
        <f>IF(OUT!AE124="", "", OUT!AE124)</f>
        <v/>
      </c>
      <c r="M132" s="8" t="str">
        <f>IF(OUT!AG124="", "", OUT!AG124)</f>
        <v>PAT</v>
      </c>
      <c r="N132" s="8" t="str">
        <f>IF(OUT!AQ124="", "", OUT!AQ124)</f>
        <v/>
      </c>
      <c r="O132" s="8" t="str">
        <f>IF(OUT!BM124="", "", OUT!BM124)</f>
        <v>T4</v>
      </c>
      <c r="P132" s="9">
        <f>IF(OUT!N124="", "", OUT!N124)</f>
        <v>0.80500000000000005</v>
      </c>
      <c r="Q132" s="10">
        <f>IF(OUT!O124="", "", OUT!O124)</f>
        <v>57.96</v>
      </c>
      <c r="R132" s="9">
        <f>IF(PPG!H124="", "", PPG!H124)</f>
        <v>0</v>
      </c>
      <c r="S132" s="10">
        <f>IF(PPG!I124="", "", PPG!I124)</f>
        <v>0</v>
      </c>
      <c r="T132" s="9">
        <f>IF(PPG!J124="", "", PPG!J124)</f>
        <v>0</v>
      </c>
      <c r="U132" s="10">
        <f>IF(PPG!K124="", "", PPG!K124)</f>
        <v>0</v>
      </c>
      <c r="V132" s="9">
        <f>IF(PPG!L124="", "", PPG!L124)</f>
        <v>0</v>
      </c>
      <c r="W132" s="10">
        <f>IF(PPG!M124="", "", PPG!M124)</f>
        <v>0</v>
      </c>
      <c r="X132" s="9">
        <f>IF(PPG!N124="", "", PPG!N124)</f>
        <v>0</v>
      </c>
      <c r="Y132" s="10">
        <f>IF(PPG!O124="", "", PPG!O124)</f>
        <v>0</v>
      </c>
      <c r="Z132" s="9">
        <f>IF(PPG!Q124="", "", PPG!Q124)</f>
        <v>0.80500000000000005</v>
      </c>
      <c r="AA132" s="10">
        <f>IF(PPG!R124="", "", PPG!R124)</f>
        <v>57.96</v>
      </c>
      <c r="AB132" s="9">
        <f>IF(PPG!S124="", "", PPG!S124)</f>
        <v>0</v>
      </c>
      <c r="AC132" s="10">
        <f>IF(PPG!T124="", "", PPG!T124)</f>
        <v>0</v>
      </c>
      <c r="AD132" s="9">
        <f>IF(PPG!U124="", "", PPG!U124)</f>
        <v>0</v>
      </c>
      <c r="AE132" s="10">
        <f>IF(PPG!V124="", "", PPG!V124)</f>
        <v>0</v>
      </c>
      <c r="AF132" s="9">
        <f>IF(PPG!W124="", "", PPG!W124)</f>
        <v>0</v>
      </c>
      <c r="AG132" s="10">
        <f>IF(PPG!X124="", "", PPG!X124)</f>
        <v>0</v>
      </c>
      <c r="AH132" s="9">
        <f>IF(PPG!Y124="", "", PPG!Y124)</f>
        <v>0</v>
      </c>
      <c r="AI132" s="10">
        <f>IF(PPG!Z124="", "", PPG!Z124)</f>
        <v>0</v>
      </c>
      <c r="AJ132" s="33" t="str">
        <f t="shared" si="17"/>
        <v>0.00</v>
      </c>
      <c r="AK132" s="8" t="str">
        <f t="shared" si="18"/>
        <v>0</v>
      </c>
      <c r="AL132" s="8" t="str">
        <f t="shared" si="19"/>
        <v>0</v>
      </c>
    </row>
    <row r="133" spans="1:38">
      <c r="A133" s="8">
        <f>IF(OUT!C175="", "", OUT!C175)</f>
        <v>731</v>
      </c>
      <c r="B133" s="20">
        <f>IF(OUT!A175="", "", OUT!A175)</f>
        <v>91381</v>
      </c>
      <c r="C133" s="8" t="str">
        <f>IF(OUT!D175="", "", OUT!D175)</f>
        <v>O</v>
      </c>
      <c r="D133" s="28"/>
      <c r="E133" s="8" t="str">
        <f>IF(OUT!E175="", "", OUT!E175)</f>
        <v>72 TRAY</v>
      </c>
      <c r="F133" s="25" t="str">
        <f>IF(OUT!AE175="NEW", "✷", "")</f>
        <v/>
      </c>
      <c r="G133" s="11" t="str">
        <f>IF(OUT!B175="", "", OUT!B175)</f>
        <v>MANDEVILLA TROPICAL BREEZE RED VELVET</v>
      </c>
      <c r="H133" s="21">
        <f t="shared" si="15"/>
        <v>1.5980000000000001</v>
      </c>
      <c r="I133" s="22">
        <f t="shared" si="16"/>
        <v>115.05</v>
      </c>
      <c r="J133" s="37" t="str">
        <f>IF(OUT!F175="", "", OUT!F175)</f>
        <v/>
      </c>
      <c r="K133" s="8">
        <f>IF(OUT!P175="", "", OUT!P175)</f>
        <v>72</v>
      </c>
      <c r="L133" s="8" t="str">
        <f>IF(OUT!AE175="", "", OUT!AE175)</f>
        <v/>
      </c>
      <c r="M133" s="8" t="str">
        <f>IF(OUT!AG175="", "", OUT!AG175)</f>
        <v>PAT</v>
      </c>
      <c r="N133" s="8" t="str">
        <f>IF(OUT!AQ175="", "", OUT!AQ175)</f>
        <v/>
      </c>
      <c r="O133" s="8" t="str">
        <f>IF(OUT!BM175="", "", OUT!BM175)</f>
        <v>T1</v>
      </c>
      <c r="P133" s="9">
        <f>IF(OUT!N175="", "", OUT!N175)</f>
        <v>1.5980000000000001</v>
      </c>
      <c r="Q133" s="10">
        <f>IF(OUT!O175="", "", OUT!O175)</f>
        <v>115.05</v>
      </c>
      <c r="R133" s="9">
        <f>IF(PPG!H175="", "", PPG!H175)</f>
        <v>0</v>
      </c>
      <c r="S133" s="10">
        <f>IF(PPG!I175="", "", PPG!I175)</f>
        <v>0</v>
      </c>
      <c r="T133" s="9">
        <f>IF(PPG!J175="", "", PPG!J175)</f>
        <v>0</v>
      </c>
      <c r="U133" s="10">
        <f>IF(PPG!K175="", "", PPG!K175)</f>
        <v>0</v>
      </c>
      <c r="V133" s="9">
        <f>IF(PPG!L175="", "", PPG!L175)</f>
        <v>0</v>
      </c>
      <c r="W133" s="10">
        <f>IF(PPG!M175="", "", PPG!M175)</f>
        <v>0</v>
      </c>
      <c r="X133" s="9">
        <f>IF(PPG!N175="", "", PPG!N175)</f>
        <v>0</v>
      </c>
      <c r="Y133" s="10">
        <f>IF(PPG!O175="", "", PPG!O175)</f>
        <v>0</v>
      </c>
      <c r="Z133" s="9">
        <f>IF(PPG!Q175="", "", PPG!Q175)</f>
        <v>1.5980000000000001</v>
      </c>
      <c r="AA133" s="10">
        <f>IF(PPG!R175="", "", PPG!R175)</f>
        <v>115.05</v>
      </c>
      <c r="AB133" s="9">
        <f>IF(PPG!S175="", "", PPG!S175)</f>
        <v>0</v>
      </c>
      <c r="AC133" s="10">
        <f>IF(PPG!T175="", "", PPG!T175)</f>
        <v>0</v>
      </c>
      <c r="AD133" s="9">
        <f>IF(PPG!U175="", "", PPG!U175)</f>
        <v>0</v>
      </c>
      <c r="AE133" s="10">
        <f>IF(PPG!V175="", "", PPG!V175)</f>
        <v>0</v>
      </c>
      <c r="AF133" s="9">
        <f>IF(PPG!W175="", "", PPG!W175)</f>
        <v>0</v>
      </c>
      <c r="AG133" s="10">
        <f>IF(PPG!X175="", "", PPG!X175)</f>
        <v>0</v>
      </c>
      <c r="AH133" s="9">
        <f>IF(PPG!Y175="", "", PPG!Y175)</f>
        <v>0</v>
      </c>
      <c r="AI133" s="10">
        <f>IF(PPG!Z175="", "", PPG!Z175)</f>
        <v>0</v>
      </c>
      <c r="AJ133" s="33" t="str">
        <f t="shared" si="17"/>
        <v>0.00</v>
      </c>
      <c r="AK133" s="8" t="str">
        <f t="shared" si="18"/>
        <v>0</v>
      </c>
      <c r="AL133" s="8" t="str">
        <f t="shared" si="19"/>
        <v>0</v>
      </c>
    </row>
    <row r="134" spans="1:38">
      <c r="A134" s="8">
        <f>IF(OUT!C36="", "", OUT!C36)</f>
        <v>731</v>
      </c>
      <c r="B134" s="20">
        <f>IF(OUT!A36="", "", OUT!A36)</f>
        <v>41631</v>
      </c>
      <c r="C134" s="8" t="str">
        <f>IF(OUT!D36="", "", OUT!D36)</f>
        <v>O</v>
      </c>
      <c r="D134" s="28"/>
      <c r="E134" s="8" t="str">
        <f>IF(OUT!E36="", "", OUT!E36)</f>
        <v>72 TRAY</v>
      </c>
      <c r="F134" s="25" t="str">
        <f>IF(OUT!AE36="NEW", "✷", "")</f>
        <v/>
      </c>
      <c r="G134" s="11" t="str">
        <f>IF(OUT!B36="", "", OUT!B36)</f>
        <v>MIMULUS AURANTIACUS</v>
      </c>
      <c r="H134" s="21">
        <f t="shared" si="15"/>
        <v>0.97599999999999998</v>
      </c>
      <c r="I134" s="22">
        <f t="shared" si="16"/>
        <v>70.27</v>
      </c>
      <c r="J134" s="37" t="str">
        <f>IF(OUT!F36="", "", OUT!F36)</f>
        <v/>
      </c>
      <c r="K134" s="8">
        <f>IF(OUT!P36="", "", OUT!P36)</f>
        <v>72</v>
      </c>
      <c r="L134" s="8" t="str">
        <f>IF(OUT!AE36="", "", OUT!AE36)</f>
        <v/>
      </c>
      <c r="M134" s="8" t="str">
        <f>IF(OUT!AG36="", "", OUT!AG36)</f>
        <v/>
      </c>
      <c r="N134" s="8" t="str">
        <f>IF(OUT!AQ36="", "", OUT!AQ36)</f>
        <v/>
      </c>
      <c r="O134" s="8" t="str">
        <f>IF(OUT!BM36="", "", OUT!BM36)</f>
        <v>T4</v>
      </c>
      <c r="P134" s="9">
        <f>IF(OUT!N36="", "", OUT!N36)</f>
        <v>0.97599999999999998</v>
      </c>
      <c r="Q134" s="10">
        <f>IF(OUT!O36="", "", OUT!O36)</f>
        <v>70.27</v>
      </c>
      <c r="R134" s="9">
        <f>IF(PPG!H36="", "", PPG!H36)</f>
        <v>0</v>
      </c>
      <c r="S134" s="10">
        <f>IF(PPG!I36="", "", PPG!I36)</f>
        <v>0</v>
      </c>
      <c r="T134" s="9">
        <f>IF(PPG!J36="", "", PPG!J36)</f>
        <v>0</v>
      </c>
      <c r="U134" s="10">
        <f>IF(PPG!K36="", "", PPG!K36)</f>
        <v>0</v>
      </c>
      <c r="V134" s="9">
        <f>IF(PPG!L36="", "", PPG!L36)</f>
        <v>0</v>
      </c>
      <c r="W134" s="10">
        <f>IF(PPG!M36="", "", PPG!M36)</f>
        <v>0</v>
      </c>
      <c r="X134" s="9">
        <f>IF(PPG!N36="", "", PPG!N36)</f>
        <v>0</v>
      </c>
      <c r="Y134" s="10">
        <f>IF(PPG!O36="", "", PPG!O36)</f>
        <v>0</v>
      </c>
      <c r="Z134" s="9">
        <f>IF(PPG!Q36="", "", PPG!Q36)</f>
        <v>0.97599999999999998</v>
      </c>
      <c r="AA134" s="10">
        <f>IF(PPG!R36="", "", PPG!R36)</f>
        <v>70.27</v>
      </c>
      <c r="AB134" s="9">
        <f>IF(PPG!S36="", "", PPG!S36)</f>
        <v>0</v>
      </c>
      <c r="AC134" s="10">
        <f>IF(PPG!T36="", "", PPG!T36)</f>
        <v>0</v>
      </c>
      <c r="AD134" s="9">
        <f>IF(PPG!U36="", "", PPG!U36)</f>
        <v>0</v>
      </c>
      <c r="AE134" s="10">
        <f>IF(PPG!V36="", "", PPG!V36)</f>
        <v>0</v>
      </c>
      <c r="AF134" s="9">
        <f>IF(PPG!W36="", "", PPG!W36)</f>
        <v>0</v>
      </c>
      <c r="AG134" s="10">
        <f>IF(PPG!X36="", "", PPG!X36)</f>
        <v>0</v>
      </c>
      <c r="AH134" s="9">
        <f>IF(PPG!Y36="", "", PPG!Y36)</f>
        <v>0</v>
      </c>
      <c r="AI134" s="10">
        <f>IF(PPG!Z36="", "", PPG!Z36)</f>
        <v>0</v>
      </c>
      <c r="AJ134" s="33" t="str">
        <f t="shared" si="17"/>
        <v>0.00</v>
      </c>
      <c r="AK134" s="8" t="str">
        <f t="shared" si="18"/>
        <v>0</v>
      </c>
      <c r="AL134" s="8" t="str">
        <f t="shared" si="19"/>
        <v>0</v>
      </c>
    </row>
    <row r="135" spans="1:38">
      <c r="A135" s="8">
        <f>IF(OUT!C191="", "", OUT!C191)</f>
        <v>731</v>
      </c>
      <c r="B135" s="20">
        <f>IF(OUT!A191="", "", OUT!A191)</f>
        <v>95740</v>
      </c>
      <c r="C135" s="8" t="str">
        <f>IF(OUT!D191="", "", OUT!D191)</f>
        <v>O</v>
      </c>
      <c r="D135" s="28"/>
      <c r="E135" s="8" t="str">
        <f>IF(OUT!E191="", "", OUT!E191)</f>
        <v>72 TRAY</v>
      </c>
      <c r="F135" s="25" t="str">
        <f>IF(OUT!AE191="NEW", "✷", "")</f>
        <v/>
      </c>
      <c r="G135" s="11" t="str">
        <f>IF(OUT!B191="", "", OUT!B191)</f>
        <v>MIMULUS BIFIDUS WHITE</v>
      </c>
      <c r="H135" s="21">
        <f t="shared" ref="H135:H166" si="20">IF(AND($K$3=1,$K$4="N"),P135,IF(AND($K$3=2,$K$4="N"),R135,IF(AND($K$3=3,$K$4="N"),T135,IF(AND($K$3=4,$K$4="N"),V135,IF(AND($K$3=5,$K$4="N"),X135,IF(AND($K$3=1,$K$4="Y"),Z135,IF(AND($K$3=2,$K$4="Y"),AB135,IF(AND($K$3=3,$K$4="Y"),AD135,IF(AND($K$3=4,$K$4="Y"),AF135,IF(AND($K$3=5,$K$4="Y"),AH135,"FALSE"))))))))))</f>
        <v>0.97599999999999998</v>
      </c>
      <c r="I135" s="22">
        <f t="shared" ref="I135:I166" si="21">IF(AND($K$3=1,$K$4="N"),Q135,IF(AND($K$3=2,$K$4="N"),S135,IF(AND($K$3=3,$K$4="N"),U135,IF(AND($K$3=4,$K$4="N"),W135,IF(AND($K$3=5,$K$4="N"),Y135,IF(AND($K$3=1,$K$4="Y"),AA135,IF(AND($K$3=2,$K$4="Y"),AC135,IF(AND($K$3=3,$K$4="Y"),AE135,IF(AND($K$3=4,$K$4="Y"),AG135,IF(AND($K$3=5,$K$4="Y"),AI135,"FALSE"))))))))))</f>
        <v>70.27</v>
      </c>
      <c r="J135" s="37" t="str">
        <f>IF(OUT!F191="", "", OUT!F191)</f>
        <v/>
      </c>
      <c r="K135" s="8">
        <f>IF(OUT!P191="", "", OUT!P191)</f>
        <v>72</v>
      </c>
      <c r="L135" s="8" t="str">
        <f>IF(OUT!AE191="", "", OUT!AE191)</f>
        <v/>
      </c>
      <c r="M135" s="8" t="str">
        <f>IF(OUT!AG191="", "", OUT!AG191)</f>
        <v/>
      </c>
      <c r="N135" s="8" t="str">
        <f>IF(OUT!AQ191="", "", OUT!AQ191)</f>
        <v/>
      </c>
      <c r="O135" s="8" t="str">
        <f>IF(OUT!BM191="", "", OUT!BM191)</f>
        <v>T4</v>
      </c>
      <c r="P135" s="9">
        <f>IF(OUT!N191="", "", OUT!N191)</f>
        <v>0.97599999999999998</v>
      </c>
      <c r="Q135" s="10">
        <f>IF(OUT!O191="", "", OUT!O191)</f>
        <v>70.27</v>
      </c>
      <c r="R135" s="9">
        <f>IF(PPG!H191="", "", PPG!H191)</f>
        <v>0</v>
      </c>
      <c r="S135" s="10">
        <f>IF(PPG!I191="", "", PPG!I191)</f>
        <v>0</v>
      </c>
      <c r="T135" s="9">
        <f>IF(PPG!J191="", "", PPG!J191)</f>
        <v>0</v>
      </c>
      <c r="U135" s="10">
        <f>IF(PPG!K191="", "", PPG!K191)</f>
        <v>0</v>
      </c>
      <c r="V135" s="9">
        <f>IF(PPG!L191="", "", PPG!L191)</f>
        <v>0</v>
      </c>
      <c r="W135" s="10">
        <f>IF(PPG!M191="", "", PPG!M191)</f>
        <v>0</v>
      </c>
      <c r="X135" s="9">
        <f>IF(PPG!N191="", "", PPG!N191)</f>
        <v>0</v>
      </c>
      <c r="Y135" s="10">
        <f>IF(PPG!O191="", "", PPG!O191)</f>
        <v>0</v>
      </c>
      <c r="Z135" s="9">
        <f>IF(PPG!Q191="", "", PPG!Q191)</f>
        <v>0.97599999999999998</v>
      </c>
      <c r="AA135" s="10">
        <f>IF(PPG!R191="", "", PPG!R191)</f>
        <v>70.27</v>
      </c>
      <c r="AB135" s="9">
        <f>IF(PPG!S191="", "", PPG!S191)</f>
        <v>0</v>
      </c>
      <c r="AC135" s="10">
        <f>IF(PPG!T191="", "", PPG!T191)</f>
        <v>0</v>
      </c>
      <c r="AD135" s="9">
        <f>IF(PPG!U191="", "", PPG!U191)</f>
        <v>0</v>
      </c>
      <c r="AE135" s="10">
        <f>IF(PPG!V191="", "", PPG!V191)</f>
        <v>0</v>
      </c>
      <c r="AF135" s="9">
        <f>IF(PPG!W191="", "", PPG!W191)</f>
        <v>0</v>
      </c>
      <c r="AG135" s="10">
        <f>IF(PPG!X191="", "", PPG!X191)</f>
        <v>0</v>
      </c>
      <c r="AH135" s="9">
        <f>IF(PPG!Y191="", "", PPG!Y191)</f>
        <v>0</v>
      </c>
      <c r="AI135" s="10">
        <f>IF(PPG!Z191="", "", PPG!Z191)</f>
        <v>0</v>
      </c>
      <c r="AJ135" s="33" t="str">
        <f t="shared" ref="AJ135:AJ166" si="22">IF(D135&lt;&gt;"",D135*I135, "0.00")</f>
        <v>0.00</v>
      </c>
      <c r="AK135" s="8" t="str">
        <f t="shared" ref="AK135:AK166" si="23">IF(D135&lt;&gt;"",D135, "0")</f>
        <v>0</v>
      </c>
      <c r="AL135" s="8" t="str">
        <f t="shared" ref="AL135:AL166" si="24">IF(D135&lt;&gt;"",D135*K135, "0")</f>
        <v>0</v>
      </c>
    </row>
    <row r="136" spans="1:38">
      <c r="A136" s="8">
        <f>IF(OUT!C183="", "", OUT!C183)</f>
        <v>731</v>
      </c>
      <c r="B136" s="20">
        <f>IF(OUT!A183="", "", OUT!A183)</f>
        <v>95732</v>
      </c>
      <c r="C136" s="8" t="str">
        <f>IF(OUT!D183="", "", OUT!D183)</f>
        <v>O</v>
      </c>
      <c r="D136" s="28"/>
      <c r="E136" s="8" t="str">
        <f>IF(OUT!E183="", "", OUT!E183)</f>
        <v>72 TRAY</v>
      </c>
      <c r="F136" s="25" t="str">
        <f>IF(OUT!AE183="NEW", "✷", "")</f>
        <v/>
      </c>
      <c r="G136" s="11" t="str">
        <f>IF(OUT!B183="", "", OUT!B183)</f>
        <v>MIMULUS CHANGELING</v>
      </c>
      <c r="H136" s="21">
        <f t="shared" si="20"/>
        <v>0.97599999999999998</v>
      </c>
      <c r="I136" s="22">
        <f t="shared" si="21"/>
        <v>70.27</v>
      </c>
      <c r="J136" s="37" t="str">
        <f>IF(OUT!F183="", "", OUT!F183)</f>
        <v/>
      </c>
      <c r="K136" s="8">
        <f>IF(OUT!P183="", "", OUT!P183)</f>
        <v>72</v>
      </c>
      <c r="L136" s="8" t="str">
        <f>IF(OUT!AE183="", "", OUT!AE183)</f>
        <v/>
      </c>
      <c r="M136" s="8" t="str">
        <f>IF(OUT!AG183="", "", OUT!AG183)</f>
        <v/>
      </c>
      <c r="N136" s="8" t="str">
        <f>IF(OUT!AQ183="", "", OUT!AQ183)</f>
        <v/>
      </c>
      <c r="O136" s="8" t="str">
        <f>IF(OUT!BM183="", "", OUT!BM183)</f>
        <v>T4</v>
      </c>
      <c r="P136" s="9">
        <f>IF(OUT!N183="", "", OUT!N183)</f>
        <v>0.97599999999999998</v>
      </c>
      <c r="Q136" s="10">
        <f>IF(OUT!O183="", "", OUT!O183)</f>
        <v>70.27</v>
      </c>
      <c r="R136" s="9">
        <f>IF(PPG!H183="", "", PPG!H183)</f>
        <v>0</v>
      </c>
      <c r="S136" s="10">
        <f>IF(PPG!I183="", "", PPG!I183)</f>
        <v>0</v>
      </c>
      <c r="T136" s="9">
        <f>IF(PPG!J183="", "", PPG!J183)</f>
        <v>0</v>
      </c>
      <c r="U136" s="10">
        <f>IF(PPG!K183="", "", PPG!K183)</f>
        <v>0</v>
      </c>
      <c r="V136" s="9">
        <f>IF(PPG!L183="", "", PPG!L183)</f>
        <v>0</v>
      </c>
      <c r="W136" s="10">
        <f>IF(PPG!M183="", "", PPG!M183)</f>
        <v>0</v>
      </c>
      <c r="X136" s="9">
        <f>IF(PPG!N183="", "", PPG!N183)</f>
        <v>0</v>
      </c>
      <c r="Y136" s="10">
        <f>IF(PPG!O183="", "", PPG!O183)</f>
        <v>0</v>
      </c>
      <c r="Z136" s="9">
        <f>IF(PPG!Q183="", "", PPG!Q183)</f>
        <v>0.97599999999999998</v>
      </c>
      <c r="AA136" s="10">
        <f>IF(PPG!R183="", "", PPG!R183)</f>
        <v>70.27</v>
      </c>
      <c r="AB136" s="9">
        <f>IF(PPG!S183="", "", PPG!S183)</f>
        <v>0</v>
      </c>
      <c r="AC136" s="10">
        <f>IF(PPG!T183="", "", PPG!T183)</f>
        <v>0</v>
      </c>
      <c r="AD136" s="9">
        <f>IF(PPG!U183="", "", PPG!U183)</f>
        <v>0</v>
      </c>
      <c r="AE136" s="10">
        <f>IF(PPG!V183="", "", PPG!V183)</f>
        <v>0</v>
      </c>
      <c r="AF136" s="9">
        <f>IF(PPG!W183="", "", PPG!W183)</f>
        <v>0</v>
      </c>
      <c r="AG136" s="10">
        <f>IF(PPG!X183="", "", PPG!X183)</f>
        <v>0</v>
      </c>
      <c r="AH136" s="9">
        <f>IF(PPG!Y183="", "", PPG!Y183)</f>
        <v>0</v>
      </c>
      <c r="AI136" s="10">
        <f>IF(PPG!Z183="", "", PPG!Z183)</f>
        <v>0</v>
      </c>
      <c r="AJ136" s="33" t="str">
        <f t="shared" si="22"/>
        <v>0.00</v>
      </c>
      <c r="AK136" s="8" t="str">
        <f t="shared" si="23"/>
        <v>0</v>
      </c>
      <c r="AL136" s="8" t="str">
        <f t="shared" si="24"/>
        <v>0</v>
      </c>
    </row>
    <row r="137" spans="1:38">
      <c r="A137" s="8">
        <f>IF(OUT!C190="", "", OUT!C190)</f>
        <v>731</v>
      </c>
      <c r="B137" s="20">
        <f>IF(OUT!A190="", "", OUT!A190)</f>
        <v>95739</v>
      </c>
      <c r="C137" s="8" t="str">
        <f>IF(OUT!D190="", "", OUT!D190)</f>
        <v>O</v>
      </c>
      <c r="D137" s="28"/>
      <c r="E137" s="8" t="str">
        <f>IF(OUT!E190="", "", OUT!E190)</f>
        <v>72 TRAY</v>
      </c>
      <c r="F137" s="25" t="str">
        <f>IF(OUT!AE190="NEW", "✷", "")</f>
        <v/>
      </c>
      <c r="G137" s="11" t="str">
        <f>IF(OUT!B190="", "", OUT!B190)</f>
        <v>MIMULUS ELEANOR</v>
      </c>
      <c r="H137" s="21">
        <f t="shared" si="20"/>
        <v>0.97599999999999998</v>
      </c>
      <c r="I137" s="22">
        <f t="shared" si="21"/>
        <v>70.27</v>
      </c>
      <c r="J137" s="37" t="str">
        <f>IF(OUT!F190="", "", OUT!F190)</f>
        <v/>
      </c>
      <c r="K137" s="8">
        <f>IF(OUT!P190="", "", OUT!P190)</f>
        <v>72</v>
      </c>
      <c r="L137" s="8" t="str">
        <f>IF(OUT!AE190="", "", OUT!AE190)</f>
        <v/>
      </c>
      <c r="M137" s="8" t="str">
        <f>IF(OUT!AG190="", "", OUT!AG190)</f>
        <v/>
      </c>
      <c r="N137" s="8" t="str">
        <f>IF(OUT!AQ190="", "", OUT!AQ190)</f>
        <v/>
      </c>
      <c r="O137" s="8" t="str">
        <f>IF(OUT!BM190="", "", OUT!BM190)</f>
        <v>T4</v>
      </c>
      <c r="P137" s="9">
        <f>IF(OUT!N190="", "", OUT!N190)</f>
        <v>0.97599999999999998</v>
      </c>
      <c r="Q137" s="10">
        <f>IF(OUT!O190="", "", OUT!O190)</f>
        <v>70.27</v>
      </c>
      <c r="R137" s="9">
        <f>IF(PPG!H190="", "", PPG!H190)</f>
        <v>0</v>
      </c>
      <c r="S137" s="10">
        <f>IF(PPG!I190="", "", PPG!I190)</f>
        <v>0</v>
      </c>
      <c r="T137" s="9">
        <f>IF(PPG!J190="", "", PPG!J190)</f>
        <v>0</v>
      </c>
      <c r="U137" s="10">
        <f>IF(PPG!K190="", "", PPG!K190)</f>
        <v>0</v>
      </c>
      <c r="V137" s="9">
        <f>IF(PPG!L190="", "", PPG!L190)</f>
        <v>0</v>
      </c>
      <c r="W137" s="10">
        <f>IF(PPG!M190="", "", PPG!M190)</f>
        <v>0</v>
      </c>
      <c r="X137" s="9">
        <f>IF(PPG!N190="", "", PPG!N190)</f>
        <v>0</v>
      </c>
      <c r="Y137" s="10">
        <f>IF(PPG!O190="", "", PPG!O190)</f>
        <v>0</v>
      </c>
      <c r="Z137" s="9">
        <f>IF(PPG!Q190="", "", PPG!Q190)</f>
        <v>0.97599999999999998</v>
      </c>
      <c r="AA137" s="10">
        <f>IF(PPG!R190="", "", PPG!R190)</f>
        <v>70.27</v>
      </c>
      <c r="AB137" s="9">
        <f>IF(PPG!S190="", "", PPG!S190)</f>
        <v>0</v>
      </c>
      <c r="AC137" s="10">
        <f>IF(PPG!T190="", "", PPG!T190)</f>
        <v>0</v>
      </c>
      <c r="AD137" s="9">
        <f>IF(PPG!U190="", "", PPG!U190)</f>
        <v>0</v>
      </c>
      <c r="AE137" s="10">
        <f>IF(PPG!V190="", "", PPG!V190)</f>
        <v>0</v>
      </c>
      <c r="AF137" s="9">
        <f>IF(PPG!W190="", "", PPG!W190)</f>
        <v>0</v>
      </c>
      <c r="AG137" s="10">
        <f>IF(PPG!X190="", "", PPG!X190)</f>
        <v>0</v>
      </c>
      <c r="AH137" s="9">
        <f>IF(PPG!Y190="", "", PPG!Y190)</f>
        <v>0</v>
      </c>
      <c r="AI137" s="10">
        <f>IF(PPG!Z190="", "", PPG!Z190)</f>
        <v>0</v>
      </c>
      <c r="AJ137" s="33" t="str">
        <f t="shared" si="22"/>
        <v>0.00</v>
      </c>
      <c r="AK137" s="8" t="str">
        <f t="shared" si="23"/>
        <v>0</v>
      </c>
      <c r="AL137" s="8" t="str">
        <f t="shared" si="24"/>
        <v>0</v>
      </c>
    </row>
    <row r="138" spans="1:38">
      <c r="A138" s="8">
        <f>IF(OUT!C35="", "", OUT!C35)</f>
        <v>731</v>
      </c>
      <c r="B138" s="20">
        <f>IF(OUT!A35="", "", OUT!A35)</f>
        <v>41630</v>
      </c>
      <c r="C138" s="8" t="str">
        <f>IF(OUT!D35="", "", OUT!D35)</f>
        <v>O</v>
      </c>
      <c r="D138" s="28"/>
      <c r="E138" s="8" t="str">
        <f>IF(OUT!E35="", "", OUT!E35)</f>
        <v>72 TRAY</v>
      </c>
      <c r="F138" s="25" t="str">
        <f>IF(OUT!AE35="NEW", "✷", "")</f>
        <v/>
      </c>
      <c r="G138" s="11" t="str">
        <f>IF(OUT!B35="", "", OUT!B35)</f>
        <v>MIMULUS VIBRANT RED</v>
      </c>
      <c r="H138" s="21">
        <f t="shared" si="20"/>
        <v>0.97599999999999998</v>
      </c>
      <c r="I138" s="22">
        <f t="shared" si="21"/>
        <v>70.27</v>
      </c>
      <c r="J138" s="37" t="str">
        <f>IF(OUT!F35="", "", OUT!F35)</f>
        <v/>
      </c>
      <c r="K138" s="8">
        <f>IF(OUT!P35="", "", OUT!P35)</f>
        <v>72</v>
      </c>
      <c r="L138" s="8" t="str">
        <f>IF(OUT!AE35="", "", OUT!AE35)</f>
        <v/>
      </c>
      <c r="M138" s="8" t="str">
        <f>IF(OUT!AG35="", "", OUT!AG35)</f>
        <v/>
      </c>
      <c r="N138" s="8" t="str">
        <f>IF(OUT!AQ35="", "", OUT!AQ35)</f>
        <v/>
      </c>
      <c r="O138" s="8" t="str">
        <f>IF(OUT!BM35="", "", OUT!BM35)</f>
        <v>T4</v>
      </c>
      <c r="P138" s="9">
        <f>IF(OUT!N35="", "", OUT!N35)</f>
        <v>0.97599999999999998</v>
      </c>
      <c r="Q138" s="10">
        <f>IF(OUT!O35="", "", OUT!O35)</f>
        <v>70.27</v>
      </c>
      <c r="R138" s="9">
        <f>IF(PPG!H35="", "", PPG!H35)</f>
        <v>0</v>
      </c>
      <c r="S138" s="10">
        <f>IF(PPG!I35="", "", PPG!I35)</f>
        <v>0</v>
      </c>
      <c r="T138" s="9">
        <f>IF(PPG!J35="", "", PPG!J35)</f>
        <v>0</v>
      </c>
      <c r="U138" s="10">
        <f>IF(PPG!K35="", "", PPG!K35)</f>
        <v>0</v>
      </c>
      <c r="V138" s="9">
        <f>IF(PPG!L35="", "", PPG!L35)</f>
        <v>0</v>
      </c>
      <c r="W138" s="10">
        <f>IF(PPG!M35="", "", PPG!M35)</f>
        <v>0</v>
      </c>
      <c r="X138" s="9">
        <f>IF(PPG!N35="", "", PPG!N35)</f>
        <v>0</v>
      </c>
      <c r="Y138" s="10">
        <f>IF(PPG!O35="", "", PPG!O35)</f>
        <v>0</v>
      </c>
      <c r="Z138" s="9">
        <f>IF(PPG!Q35="", "", PPG!Q35)</f>
        <v>0.97599999999999998</v>
      </c>
      <c r="AA138" s="10">
        <f>IF(PPG!R35="", "", PPG!R35)</f>
        <v>70.27</v>
      </c>
      <c r="AB138" s="9">
        <f>IF(PPG!S35="", "", PPG!S35)</f>
        <v>0</v>
      </c>
      <c r="AC138" s="10">
        <f>IF(PPG!T35="", "", PPG!T35)</f>
        <v>0</v>
      </c>
      <c r="AD138" s="9">
        <f>IF(PPG!U35="", "", PPG!U35)</f>
        <v>0</v>
      </c>
      <c r="AE138" s="10">
        <f>IF(PPG!V35="", "", PPG!V35)</f>
        <v>0</v>
      </c>
      <c r="AF138" s="9">
        <f>IF(PPG!W35="", "", PPG!W35)</f>
        <v>0</v>
      </c>
      <c r="AG138" s="10">
        <f>IF(PPG!X35="", "", PPG!X35)</f>
        <v>0</v>
      </c>
      <c r="AH138" s="9">
        <f>IF(PPG!Y35="", "", PPG!Y35)</f>
        <v>0</v>
      </c>
      <c r="AI138" s="10">
        <f>IF(PPG!Z35="", "", PPG!Z35)</f>
        <v>0</v>
      </c>
      <c r="AJ138" s="33" t="str">
        <f t="shared" si="22"/>
        <v>0.00</v>
      </c>
      <c r="AK138" s="8" t="str">
        <f t="shared" si="23"/>
        <v>0</v>
      </c>
      <c r="AL138" s="8" t="str">
        <f t="shared" si="24"/>
        <v>0</v>
      </c>
    </row>
    <row r="139" spans="1:38">
      <c r="A139" s="8">
        <f>IF(OUT!C151="", "", OUT!C151)</f>
        <v>731</v>
      </c>
      <c r="B139" s="20">
        <f>IF(OUT!A151="", "", OUT!A151)</f>
        <v>85478</v>
      </c>
      <c r="C139" s="8" t="str">
        <f>IF(OUT!D151="", "", OUT!D151)</f>
        <v>O</v>
      </c>
      <c r="D139" s="28"/>
      <c r="E139" s="8" t="str">
        <f>IF(OUT!E151="", "", OUT!E151)</f>
        <v>72 TRAY</v>
      </c>
      <c r="F139" s="25" t="str">
        <f>IF(OUT!AE151="NEW", "✷", "")</f>
        <v/>
      </c>
      <c r="G139" s="11" t="str">
        <f>IF(OUT!B151="", "", OUT!B151)</f>
        <v>MONARDELLA MACRANTHA MARIAN SAMPSON  PLANT SELECT</v>
      </c>
      <c r="H139" s="21">
        <f t="shared" si="20"/>
        <v>0.91200000000000003</v>
      </c>
      <c r="I139" s="22">
        <f t="shared" si="21"/>
        <v>65.66</v>
      </c>
      <c r="J139" s="37" t="str">
        <f>IF(OUT!F151="", "", OUT!F151)</f>
        <v/>
      </c>
      <c r="K139" s="8">
        <f>IF(OUT!P151="", "", OUT!P151)</f>
        <v>72</v>
      </c>
      <c r="L139" s="8" t="str">
        <f>IF(OUT!AE151="", "", OUT!AE151)</f>
        <v/>
      </c>
      <c r="M139" s="8" t="str">
        <f>IF(OUT!AG151="", "", OUT!AG151)</f>
        <v>PAT</v>
      </c>
      <c r="N139" s="8" t="str">
        <f>IF(OUT!AQ151="", "", OUT!AQ151)</f>
        <v/>
      </c>
      <c r="O139" s="8" t="str">
        <f>IF(OUT!BM151="", "", OUT!BM151)</f>
        <v>T4</v>
      </c>
      <c r="P139" s="9">
        <f>IF(OUT!N151="", "", OUT!N151)</f>
        <v>0.91200000000000003</v>
      </c>
      <c r="Q139" s="10">
        <f>IF(OUT!O151="", "", OUT!O151)</f>
        <v>65.66</v>
      </c>
      <c r="R139" s="9">
        <f>IF(PPG!H151="", "", PPG!H151)</f>
        <v>0</v>
      </c>
      <c r="S139" s="10">
        <f>IF(PPG!I151="", "", PPG!I151)</f>
        <v>0</v>
      </c>
      <c r="T139" s="9">
        <f>IF(PPG!J151="", "", PPG!J151)</f>
        <v>0</v>
      </c>
      <c r="U139" s="10">
        <f>IF(PPG!K151="", "", PPG!K151)</f>
        <v>0</v>
      </c>
      <c r="V139" s="9">
        <f>IF(PPG!L151="", "", PPG!L151)</f>
        <v>0</v>
      </c>
      <c r="W139" s="10">
        <f>IF(PPG!M151="", "", PPG!M151)</f>
        <v>0</v>
      </c>
      <c r="X139" s="9">
        <f>IF(PPG!N151="", "", PPG!N151)</f>
        <v>0</v>
      </c>
      <c r="Y139" s="10">
        <f>IF(PPG!O151="", "", PPG!O151)</f>
        <v>0</v>
      </c>
      <c r="Z139" s="9">
        <f>IF(PPG!Q151="", "", PPG!Q151)</f>
        <v>0.91200000000000003</v>
      </c>
      <c r="AA139" s="10">
        <f>IF(PPG!R151="", "", PPG!R151)</f>
        <v>65.66</v>
      </c>
      <c r="AB139" s="9">
        <f>IF(PPG!S151="", "", PPG!S151)</f>
        <v>0</v>
      </c>
      <c r="AC139" s="10">
        <f>IF(PPG!T151="", "", PPG!T151)</f>
        <v>0</v>
      </c>
      <c r="AD139" s="9">
        <f>IF(PPG!U151="", "", PPG!U151)</f>
        <v>0</v>
      </c>
      <c r="AE139" s="10">
        <f>IF(PPG!V151="", "", PPG!V151)</f>
        <v>0</v>
      </c>
      <c r="AF139" s="9">
        <f>IF(PPG!W151="", "", PPG!W151)</f>
        <v>0</v>
      </c>
      <c r="AG139" s="10">
        <f>IF(PPG!X151="", "", PPG!X151)</f>
        <v>0</v>
      </c>
      <c r="AH139" s="9">
        <f>IF(PPG!Y151="", "", PPG!Y151)</f>
        <v>0</v>
      </c>
      <c r="AI139" s="10">
        <f>IF(PPG!Z151="", "", PPG!Z151)</f>
        <v>0</v>
      </c>
      <c r="AJ139" s="33" t="str">
        <f t="shared" si="22"/>
        <v>0.00</v>
      </c>
      <c r="AK139" s="8" t="str">
        <f t="shared" si="23"/>
        <v>0</v>
      </c>
      <c r="AL139" s="8" t="str">
        <f t="shared" si="24"/>
        <v>0</v>
      </c>
    </row>
    <row r="140" spans="1:38">
      <c r="A140" s="8">
        <f>IF(OUT!C163="", "", OUT!C163)</f>
        <v>731</v>
      </c>
      <c r="B140" s="20">
        <f>IF(OUT!A163="", "", OUT!A163)</f>
        <v>89671</v>
      </c>
      <c r="C140" s="8" t="str">
        <f>IF(OUT!D163="", "", OUT!D163)</f>
        <v>O</v>
      </c>
      <c r="D140" s="28"/>
      <c r="E140" s="8" t="str">
        <f>IF(OUT!E163="", "", OUT!E163)</f>
        <v>72 TRAY</v>
      </c>
      <c r="F140" s="25" t="str">
        <f>IF(OUT!AE163="NEW", "✷", "")</f>
        <v/>
      </c>
      <c r="G140" s="11" t="str">
        <f>IF(OUT!B163="", "", OUT!B163)</f>
        <v>MONARDELLA VILLOSA (COYOTE MINT)</v>
      </c>
      <c r="H140" s="21">
        <f t="shared" si="20"/>
        <v>0.83599999999999997</v>
      </c>
      <c r="I140" s="22">
        <f t="shared" si="21"/>
        <v>60.19</v>
      </c>
      <c r="J140" s="37" t="str">
        <f>IF(OUT!F163="", "", OUT!F163)</f>
        <v/>
      </c>
      <c r="K140" s="8">
        <f>IF(OUT!P163="", "", OUT!P163)</f>
        <v>72</v>
      </c>
      <c r="L140" s="8" t="str">
        <f>IF(OUT!AE163="", "", OUT!AE163)</f>
        <v/>
      </c>
      <c r="M140" s="8" t="str">
        <f>IF(OUT!AG163="", "", OUT!AG163)</f>
        <v/>
      </c>
      <c r="N140" s="8" t="str">
        <f>IF(OUT!AQ163="", "", OUT!AQ163)</f>
        <v/>
      </c>
      <c r="O140" s="8" t="str">
        <f>IF(OUT!BM163="", "", OUT!BM163)</f>
        <v>T4</v>
      </c>
      <c r="P140" s="9">
        <f>IF(OUT!N163="", "", OUT!N163)</f>
        <v>0.83599999999999997</v>
      </c>
      <c r="Q140" s="10">
        <f>IF(OUT!O163="", "", OUT!O163)</f>
        <v>60.19</v>
      </c>
      <c r="R140" s="9">
        <f>IF(PPG!H163="", "", PPG!H163)</f>
        <v>0</v>
      </c>
      <c r="S140" s="10">
        <f>IF(PPG!I163="", "", PPG!I163)</f>
        <v>0</v>
      </c>
      <c r="T140" s="9">
        <f>IF(PPG!J163="", "", PPG!J163)</f>
        <v>0</v>
      </c>
      <c r="U140" s="10">
        <f>IF(PPG!K163="", "", PPG!K163)</f>
        <v>0</v>
      </c>
      <c r="V140" s="9">
        <f>IF(PPG!L163="", "", PPG!L163)</f>
        <v>0</v>
      </c>
      <c r="W140" s="10">
        <f>IF(PPG!M163="", "", PPG!M163)</f>
        <v>0</v>
      </c>
      <c r="X140" s="9">
        <f>IF(PPG!N163="", "", PPG!N163)</f>
        <v>0</v>
      </c>
      <c r="Y140" s="10">
        <f>IF(PPG!O163="", "", PPG!O163)</f>
        <v>0</v>
      </c>
      <c r="Z140" s="9">
        <f>IF(PPG!Q163="", "", PPG!Q163)</f>
        <v>0.83599999999999997</v>
      </c>
      <c r="AA140" s="10">
        <f>IF(PPG!R163="", "", PPG!R163)</f>
        <v>60.19</v>
      </c>
      <c r="AB140" s="9">
        <f>IF(PPG!S163="", "", PPG!S163)</f>
        <v>0</v>
      </c>
      <c r="AC140" s="10">
        <f>IF(PPG!T163="", "", PPG!T163)</f>
        <v>0</v>
      </c>
      <c r="AD140" s="9">
        <f>IF(PPG!U163="", "", PPG!U163)</f>
        <v>0</v>
      </c>
      <c r="AE140" s="10">
        <f>IF(PPG!V163="", "", PPG!V163)</f>
        <v>0</v>
      </c>
      <c r="AF140" s="9">
        <f>IF(PPG!W163="", "", PPG!W163)</f>
        <v>0</v>
      </c>
      <c r="AG140" s="10">
        <f>IF(PPG!X163="", "", PPG!X163)</f>
        <v>0</v>
      </c>
      <c r="AH140" s="9">
        <f>IF(PPG!Y163="", "", PPG!Y163)</f>
        <v>0</v>
      </c>
      <c r="AI140" s="10">
        <f>IF(PPG!Z163="", "", PPG!Z163)</f>
        <v>0</v>
      </c>
      <c r="AJ140" s="33" t="str">
        <f t="shared" si="22"/>
        <v>0.00</v>
      </c>
      <c r="AK140" s="8" t="str">
        <f t="shared" si="23"/>
        <v>0</v>
      </c>
      <c r="AL140" s="8" t="str">
        <f t="shared" si="24"/>
        <v>0</v>
      </c>
    </row>
    <row r="141" spans="1:38">
      <c r="A141" s="8">
        <f>IF(OUT!C155="", "", OUT!C155)</f>
        <v>731</v>
      </c>
      <c r="B141" s="20">
        <f>IF(OUT!A155="", "", OUT!A155)</f>
        <v>85636</v>
      </c>
      <c r="C141" s="8" t="str">
        <f>IF(OUT!D155="", "", OUT!D155)</f>
        <v>O</v>
      </c>
      <c r="D141" s="28"/>
      <c r="E141" s="8" t="str">
        <f>IF(OUT!E155="", "", OUT!E155)</f>
        <v>72 TRAY</v>
      </c>
      <c r="F141" s="25" t="str">
        <f>IF(OUT!AE155="NEW", "✷", "")</f>
        <v/>
      </c>
      <c r="G141" s="11" t="str">
        <f>IF(OUT!B155="", "", OUT!B155)</f>
        <v>MONARDELLA VILLOSA RUSSIAN RIVER</v>
      </c>
      <c r="H141" s="21">
        <f t="shared" si="20"/>
        <v>0.85799999999999998</v>
      </c>
      <c r="I141" s="22">
        <f t="shared" si="21"/>
        <v>61.77</v>
      </c>
      <c r="J141" s="37" t="str">
        <f>IF(OUT!F155="", "", OUT!F155)</f>
        <v/>
      </c>
      <c r="K141" s="8">
        <f>IF(OUT!P155="", "", OUT!P155)</f>
        <v>72</v>
      </c>
      <c r="L141" s="8" t="str">
        <f>IF(OUT!AE155="", "", OUT!AE155)</f>
        <v/>
      </c>
      <c r="M141" s="8" t="str">
        <f>IF(OUT!AG155="", "", OUT!AG155)</f>
        <v/>
      </c>
      <c r="N141" s="8" t="str">
        <f>IF(OUT!AQ155="", "", OUT!AQ155)</f>
        <v/>
      </c>
      <c r="O141" s="8" t="str">
        <f>IF(OUT!BM155="", "", OUT!BM155)</f>
        <v>T4</v>
      </c>
      <c r="P141" s="9">
        <f>IF(OUT!N155="", "", OUT!N155)</f>
        <v>0.85799999999999998</v>
      </c>
      <c r="Q141" s="10">
        <f>IF(OUT!O155="", "", OUT!O155)</f>
        <v>61.77</v>
      </c>
      <c r="R141" s="9">
        <f>IF(PPG!H155="", "", PPG!H155)</f>
        <v>0</v>
      </c>
      <c r="S141" s="10">
        <f>IF(PPG!I155="", "", PPG!I155)</f>
        <v>0</v>
      </c>
      <c r="T141" s="9">
        <f>IF(PPG!J155="", "", PPG!J155)</f>
        <v>0</v>
      </c>
      <c r="U141" s="10">
        <f>IF(PPG!K155="", "", PPG!K155)</f>
        <v>0</v>
      </c>
      <c r="V141" s="9">
        <f>IF(PPG!L155="", "", PPG!L155)</f>
        <v>0</v>
      </c>
      <c r="W141" s="10">
        <f>IF(PPG!M155="", "", PPG!M155)</f>
        <v>0</v>
      </c>
      <c r="X141" s="9">
        <f>IF(PPG!N155="", "", PPG!N155)</f>
        <v>0</v>
      </c>
      <c r="Y141" s="10">
        <f>IF(PPG!O155="", "", PPG!O155)</f>
        <v>0</v>
      </c>
      <c r="Z141" s="9">
        <f>IF(PPG!Q155="", "", PPG!Q155)</f>
        <v>0.85799999999999998</v>
      </c>
      <c r="AA141" s="10">
        <f>IF(PPG!R155="", "", PPG!R155)</f>
        <v>61.77</v>
      </c>
      <c r="AB141" s="9">
        <f>IF(PPG!S155="", "", PPG!S155)</f>
        <v>0</v>
      </c>
      <c r="AC141" s="10">
        <f>IF(PPG!T155="", "", PPG!T155)</f>
        <v>0</v>
      </c>
      <c r="AD141" s="9">
        <f>IF(PPG!U155="", "", PPG!U155)</f>
        <v>0</v>
      </c>
      <c r="AE141" s="10">
        <f>IF(PPG!V155="", "", PPG!V155)</f>
        <v>0</v>
      </c>
      <c r="AF141" s="9">
        <f>IF(PPG!W155="", "", PPG!W155)</f>
        <v>0</v>
      </c>
      <c r="AG141" s="10">
        <f>IF(PPG!X155="", "", PPG!X155)</f>
        <v>0</v>
      </c>
      <c r="AH141" s="9">
        <f>IF(PPG!Y155="", "", PPG!Y155)</f>
        <v>0</v>
      </c>
      <c r="AI141" s="10">
        <f>IF(PPG!Z155="", "", PPG!Z155)</f>
        <v>0</v>
      </c>
      <c r="AJ141" s="33" t="str">
        <f t="shared" si="22"/>
        <v>0.00</v>
      </c>
      <c r="AK141" s="8" t="str">
        <f t="shared" si="23"/>
        <v>0</v>
      </c>
      <c r="AL141" s="8" t="str">
        <f t="shared" si="24"/>
        <v>0</v>
      </c>
    </row>
    <row r="142" spans="1:38">
      <c r="A142" s="8">
        <f>IF(OUT!C68="", "", OUT!C68)</f>
        <v>731</v>
      </c>
      <c r="B142" s="20">
        <f>IF(OUT!A68="", "", OUT!A68)</f>
        <v>56930</v>
      </c>
      <c r="C142" s="8" t="str">
        <f>IF(OUT!D68="", "", OUT!D68)</f>
        <v>O</v>
      </c>
      <c r="D142" s="28"/>
      <c r="E142" s="8" t="str">
        <f>IF(OUT!E68="", "", OUT!E68)</f>
        <v>72 TRAY</v>
      </c>
      <c r="F142" s="25" t="str">
        <f>IF(OUT!AE68="NEW", "✷", "")</f>
        <v/>
      </c>
      <c r="G142" s="11" t="str">
        <f>IF(OUT!B68="", "", OUT!B68)</f>
        <v>NEPETA MUSSINII SIX HILLS GIANT (CATMINT) (Violet Blue)</v>
      </c>
      <c r="H142" s="21">
        <f t="shared" si="20"/>
        <v>0.81499999999999995</v>
      </c>
      <c r="I142" s="22">
        <f t="shared" si="21"/>
        <v>58.68</v>
      </c>
      <c r="J142" s="37" t="str">
        <f>IF(OUT!F68="", "", OUT!F68)</f>
        <v/>
      </c>
      <c r="K142" s="8">
        <f>IF(OUT!P68="", "", OUT!P68)</f>
        <v>72</v>
      </c>
      <c r="L142" s="8" t="str">
        <f>IF(OUT!AE68="", "", OUT!AE68)</f>
        <v/>
      </c>
      <c r="M142" s="8" t="str">
        <f>IF(OUT!AG68="", "", OUT!AG68)</f>
        <v/>
      </c>
      <c r="N142" s="8" t="str">
        <f>IF(OUT!AQ68="", "", OUT!AQ68)</f>
        <v>CUT</v>
      </c>
      <c r="O142" s="8" t="str">
        <f>IF(OUT!BM68="", "", OUT!BM68)</f>
        <v>T4</v>
      </c>
      <c r="P142" s="9">
        <f>IF(OUT!N68="", "", OUT!N68)</f>
        <v>0.81499999999999995</v>
      </c>
      <c r="Q142" s="10">
        <f>IF(OUT!O68="", "", OUT!O68)</f>
        <v>58.68</v>
      </c>
      <c r="R142" s="9">
        <f>IF(PPG!H68="", "", PPG!H68)</f>
        <v>0</v>
      </c>
      <c r="S142" s="10">
        <f>IF(PPG!I68="", "", PPG!I68)</f>
        <v>0</v>
      </c>
      <c r="T142" s="9">
        <f>IF(PPG!J68="", "", PPG!J68)</f>
        <v>0</v>
      </c>
      <c r="U142" s="10">
        <f>IF(PPG!K68="", "", PPG!K68)</f>
        <v>0</v>
      </c>
      <c r="V142" s="9">
        <f>IF(PPG!L68="", "", PPG!L68)</f>
        <v>0</v>
      </c>
      <c r="W142" s="10">
        <f>IF(PPG!M68="", "", PPG!M68)</f>
        <v>0</v>
      </c>
      <c r="X142" s="9">
        <f>IF(PPG!N68="", "", PPG!N68)</f>
        <v>0</v>
      </c>
      <c r="Y142" s="10">
        <f>IF(PPG!O68="", "", PPG!O68)</f>
        <v>0</v>
      </c>
      <c r="Z142" s="9">
        <f>IF(PPG!Q68="", "", PPG!Q68)</f>
        <v>0.81499999999999995</v>
      </c>
      <c r="AA142" s="10">
        <f>IF(PPG!R68="", "", PPG!R68)</f>
        <v>58.68</v>
      </c>
      <c r="AB142" s="9">
        <f>IF(PPG!S68="", "", PPG!S68)</f>
        <v>0</v>
      </c>
      <c r="AC142" s="10">
        <f>IF(PPG!T68="", "", PPG!T68)</f>
        <v>0</v>
      </c>
      <c r="AD142" s="9">
        <f>IF(PPG!U68="", "", PPG!U68)</f>
        <v>0</v>
      </c>
      <c r="AE142" s="10">
        <f>IF(PPG!V68="", "", PPG!V68)</f>
        <v>0</v>
      </c>
      <c r="AF142" s="9">
        <f>IF(PPG!W68="", "", PPG!W68)</f>
        <v>0</v>
      </c>
      <c r="AG142" s="10">
        <f>IF(PPG!X68="", "", PPG!X68)</f>
        <v>0</v>
      </c>
      <c r="AH142" s="9">
        <f>IF(PPG!Y68="", "", PPG!Y68)</f>
        <v>0</v>
      </c>
      <c r="AI142" s="10">
        <f>IF(PPG!Z68="", "", PPG!Z68)</f>
        <v>0</v>
      </c>
      <c r="AJ142" s="33" t="str">
        <f t="shared" si="22"/>
        <v>0.00</v>
      </c>
      <c r="AK142" s="8" t="str">
        <f t="shared" si="23"/>
        <v>0</v>
      </c>
      <c r="AL142" s="8" t="str">
        <f t="shared" si="24"/>
        <v>0</v>
      </c>
    </row>
    <row r="143" spans="1:38">
      <c r="A143" s="8">
        <f>IF(OUT!C49="", "", OUT!C49)</f>
        <v>731</v>
      </c>
      <c r="B143" s="20">
        <f>IF(OUT!A49="", "", OUT!A49)</f>
        <v>53567</v>
      </c>
      <c r="C143" s="8" t="str">
        <f>IF(OUT!D49="", "", OUT!D49)</f>
        <v>O</v>
      </c>
      <c r="D143" s="28"/>
      <c r="E143" s="8" t="str">
        <f>IF(OUT!E49="", "", OUT!E49)</f>
        <v>72 TRAY</v>
      </c>
      <c r="F143" s="25" t="str">
        <f>IF(OUT!AE49="NEW", "✷", "")</f>
        <v/>
      </c>
      <c r="G143" s="11" t="str">
        <f>IF(OUT!B49="", "", OUT!B49)</f>
        <v>NEPETA X FAASSENII BLUE WONDER (CATMINT) (Lavender Blue)</v>
      </c>
      <c r="H143" s="21">
        <f t="shared" si="20"/>
        <v>0.81499999999999995</v>
      </c>
      <c r="I143" s="22">
        <f t="shared" si="21"/>
        <v>58.68</v>
      </c>
      <c r="J143" s="37" t="str">
        <f>IF(OUT!F49="", "", OUT!F49)</f>
        <v/>
      </c>
      <c r="K143" s="8">
        <f>IF(OUT!P49="", "", OUT!P49)</f>
        <v>72</v>
      </c>
      <c r="L143" s="8" t="str">
        <f>IF(OUT!AE49="", "", OUT!AE49)</f>
        <v/>
      </c>
      <c r="M143" s="8" t="str">
        <f>IF(OUT!AG49="", "", OUT!AG49)</f>
        <v/>
      </c>
      <c r="N143" s="8" t="str">
        <f>IF(OUT!AQ49="", "", OUT!AQ49)</f>
        <v/>
      </c>
      <c r="O143" s="8" t="str">
        <f>IF(OUT!BM49="", "", OUT!BM49)</f>
        <v>T4</v>
      </c>
      <c r="P143" s="9">
        <f>IF(OUT!N49="", "", OUT!N49)</f>
        <v>0.81499999999999995</v>
      </c>
      <c r="Q143" s="10">
        <f>IF(OUT!O49="", "", OUT!O49)</f>
        <v>58.68</v>
      </c>
      <c r="R143" s="9">
        <f>IF(PPG!H49="", "", PPG!H49)</f>
        <v>0</v>
      </c>
      <c r="S143" s="10">
        <f>IF(PPG!I49="", "", PPG!I49)</f>
        <v>0</v>
      </c>
      <c r="T143" s="9">
        <f>IF(PPG!J49="", "", PPG!J49)</f>
        <v>0</v>
      </c>
      <c r="U143" s="10">
        <f>IF(PPG!K49="", "", PPG!K49)</f>
        <v>0</v>
      </c>
      <c r="V143" s="9">
        <f>IF(PPG!L49="", "", PPG!L49)</f>
        <v>0</v>
      </c>
      <c r="W143" s="10">
        <f>IF(PPG!M49="", "", PPG!M49)</f>
        <v>0</v>
      </c>
      <c r="X143" s="9">
        <f>IF(PPG!N49="", "", PPG!N49)</f>
        <v>0</v>
      </c>
      <c r="Y143" s="10">
        <f>IF(PPG!O49="", "", PPG!O49)</f>
        <v>0</v>
      </c>
      <c r="Z143" s="9">
        <f>IF(PPG!Q49="", "", PPG!Q49)</f>
        <v>0.81499999999999995</v>
      </c>
      <c r="AA143" s="10">
        <f>IF(PPG!R49="", "", PPG!R49)</f>
        <v>58.68</v>
      </c>
      <c r="AB143" s="9">
        <f>IF(PPG!S49="", "", PPG!S49)</f>
        <v>0</v>
      </c>
      <c r="AC143" s="10">
        <f>IF(PPG!T49="", "", PPG!T49)</f>
        <v>0</v>
      </c>
      <c r="AD143" s="9">
        <f>IF(PPG!U49="", "", PPG!U49)</f>
        <v>0</v>
      </c>
      <c r="AE143" s="10">
        <f>IF(PPG!V49="", "", PPG!V49)</f>
        <v>0</v>
      </c>
      <c r="AF143" s="9">
        <f>IF(PPG!W49="", "", PPG!W49)</f>
        <v>0</v>
      </c>
      <c r="AG143" s="10">
        <f>IF(PPG!X49="", "", PPG!X49)</f>
        <v>0</v>
      </c>
      <c r="AH143" s="9">
        <f>IF(PPG!Y49="", "", PPG!Y49)</f>
        <v>0</v>
      </c>
      <c r="AI143" s="10">
        <f>IF(PPG!Z49="", "", PPG!Z49)</f>
        <v>0</v>
      </c>
      <c r="AJ143" s="33" t="str">
        <f t="shared" si="22"/>
        <v>0.00</v>
      </c>
      <c r="AK143" s="8" t="str">
        <f t="shared" si="23"/>
        <v>0</v>
      </c>
      <c r="AL143" s="8" t="str">
        <f t="shared" si="24"/>
        <v>0</v>
      </c>
    </row>
    <row r="144" spans="1:38">
      <c r="A144" s="8">
        <f>IF(OUT!C75="", "", OUT!C75)</f>
        <v>731</v>
      </c>
      <c r="B144" s="20">
        <f>IF(OUT!A75="", "", OUT!A75)</f>
        <v>58830</v>
      </c>
      <c r="C144" s="8" t="str">
        <f>IF(OUT!D75="", "", OUT!D75)</f>
        <v>O</v>
      </c>
      <c r="D144" s="28"/>
      <c r="E144" s="8" t="str">
        <f>IF(OUT!E75="", "", OUT!E75)</f>
        <v>72 TRAY</v>
      </c>
      <c r="F144" s="25" t="str">
        <f>IF(OUT!AE75="NEW", "✷", "")</f>
        <v/>
      </c>
      <c r="G144" s="11" t="str">
        <f>IF(OUT!B75="", "", OUT!B75)</f>
        <v>NEPETA X FAASSENII WALKERS LOW (CATMINT) (Blue/Purple)</v>
      </c>
      <c r="H144" s="21">
        <f t="shared" si="20"/>
        <v>0.81499999999999995</v>
      </c>
      <c r="I144" s="22">
        <f t="shared" si="21"/>
        <v>58.68</v>
      </c>
      <c r="J144" s="37" t="str">
        <f>IF(OUT!F75="", "", OUT!F75)</f>
        <v/>
      </c>
      <c r="K144" s="8">
        <f>IF(OUT!P75="", "", OUT!P75)</f>
        <v>72</v>
      </c>
      <c r="L144" s="8" t="str">
        <f>IF(OUT!AE75="", "", OUT!AE75)</f>
        <v/>
      </c>
      <c r="M144" s="8" t="str">
        <f>IF(OUT!AG75="", "", OUT!AG75)</f>
        <v/>
      </c>
      <c r="N144" s="8" t="str">
        <f>IF(OUT!AQ75="", "", OUT!AQ75)</f>
        <v/>
      </c>
      <c r="O144" s="8" t="str">
        <f>IF(OUT!BM75="", "", OUT!BM75)</f>
        <v>T4</v>
      </c>
      <c r="P144" s="9">
        <f>IF(OUT!N75="", "", OUT!N75)</f>
        <v>0.81499999999999995</v>
      </c>
      <c r="Q144" s="10">
        <f>IF(OUT!O75="", "", OUT!O75)</f>
        <v>58.68</v>
      </c>
      <c r="R144" s="9">
        <f>IF(PPG!H75="", "", PPG!H75)</f>
        <v>0</v>
      </c>
      <c r="S144" s="10">
        <f>IF(PPG!I75="", "", PPG!I75)</f>
        <v>0</v>
      </c>
      <c r="T144" s="9">
        <f>IF(PPG!J75="", "", PPG!J75)</f>
        <v>0</v>
      </c>
      <c r="U144" s="10">
        <f>IF(PPG!K75="", "", PPG!K75)</f>
        <v>0</v>
      </c>
      <c r="V144" s="9">
        <f>IF(PPG!L75="", "", PPG!L75)</f>
        <v>0</v>
      </c>
      <c r="W144" s="10">
        <f>IF(PPG!M75="", "", PPG!M75)</f>
        <v>0</v>
      </c>
      <c r="X144" s="9">
        <f>IF(PPG!N75="", "", PPG!N75)</f>
        <v>0</v>
      </c>
      <c r="Y144" s="10">
        <f>IF(PPG!O75="", "", PPG!O75)</f>
        <v>0</v>
      </c>
      <c r="Z144" s="9">
        <f>IF(PPG!Q75="", "", PPG!Q75)</f>
        <v>0.81499999999999995</v>
      </c>
      <c r="AA144" s="10">
        <f>IF(PPG!R75="", "", PPG!R75)</f>
        <v>58.68</v>
      </c>
      <c r="AB144" s="9">
        <f>IF(PPG!S75="", "", PPG!S75)</f>
        <v>0</v>
      </c>
      <c r="AC144" s="10">
        <f>IF(PPG!T75="", "", PPG!T75)</f>
        <v>0</v>
      </c>
      <c r="AD144" s="9">
        <f>IF(PPG!U75="", "", PPG!U75)</f>
        <v>0</v>
      </c>
      <c r="AE144" s="10">
        <f>IF(PPG!V75="", "", PPG!V75)</f>
        <v>0</v>
      </c>
      <c r="AF144" s="9">
        <f>IF(PPG!W75="", "", PPG!W75)</f>
        <v>0</v>
      </c>
      <c r="AG144" s="10">
        <f>IF(PPG!X75="", "", PPG!X75)</f>
        <v>0</v>
      </c>
      <c r="AH144" s="9">
        <f>IF(PPG!Y75="", "", PPG!Y75)</f>
        <v>0</v>
      </c>
      <c r="AI144" s="10">
        <f>IF(PPG!Z75="", "", PPG!Z75)</f>
        <v>0</v>
      </c>
      <c r="AJ144" s="33" t="str">
        <f t="shared" si="22"/>
        <v>0.00</v>
      </c>
      <c r="AK144" s="8" t="str">
        <f t="shared" si="23"/>
        <v>0</v>
      </c>
      <c r="AL144" s="8" t="str">
        <f t="shared" si="24"/>
        <v>0</v>
      </c>
    </row>
    <row r="145" spans="1:38">
      <c r="A145" s="8">
        <f>IF(OUT!C176="", "", OUT!C176)</f>
        <v>731</v>
      </c>
      <c r="B145" s="20">
        <f>IF(OUT!A176="", "", OUT!A176)</f>
        <v>91382</v>
      </c>
      <c r="C145" s="8" t="str">
        <f>IF(OUT!D176="", "", OUT!D176)</f>
        <v>O</v>
      </c>
      <c r="D145" s="28"/>
      <c r="E145" s="8" t="str">
        <f>IF(OUT!E176="", "", OUT!E176)</f>
        <v>72 TRAY</v>
      </c>
      <c r="F145" s="25" t="str">
        <f>IF(OUT!AE176="NEW", "✷", "")</f>
        <v/>
      </c>
      <c r="G145" s="11" t="str">
        <f>IF(OUT!B176="", "", OUT!B176)</f>
        <v>OREGANO  ORNAMENTAL ORIGANUM ROTUNDIFOLIUM BARBARA TINGEY</v>
      </c>
      <c r="H145" s="21">
        <f t="shared" si="20"/>
        <v>0.85799999999999998</v>
      </c>
      <c r="I145" s="22">
        <f t="shared" si="21"/>
        <v>61.77</v>
      </c>
      <c r="J145" s="37" t="str">
        <f>IF(OUT!F176="", "", OUT!F176)</f>
        <v/>
      </c>
      <c r="K145" s="8">
        <f>IF(OUT!P176="", "", OUT!P176)</f>
        <v>72</v>
      </c>
      <c r="L145" s="8" t="str">
        <f>IF(OUT!AE176="", "", OUT!AE176)</f>
        <v/>
      </c>
      <c r="M145" s="8" t="str">
        <f>IF(OUT!AG176="", "", OUT!AG176)</f>
        <v/>
      </c>
      <c r="N145" s="8" t="str">
        <f>IF(OUT!AQ176="", "", OUT!AQ176)</f>
        <v/>
      </c>
      <c r="O145" s="8" t="str">
        <f>IF(OUT!BM176="", "", OUT!BM176)</f>
        <v>T4</v>
      </c>
      <c r="P145" s="9">
        <f>IF(OUT!N176="", "", OUT!N176)</f>
        <v>0.85799999999999998</v>
      </c>
      <c r="Q145" s="10">
        <f>IF(OUT!O176="", "", OUT!O176)</f>
        <v>61.77</v>
      </c>
      <c r="R145" s="9">
        <f>IF(PPG!H176="", "", PPG!H176)</f>
        <v>0</v>
      </c>
      <c r="S145" s="10">
        <f>IF(PPG!I176="", "", PPG!I176)</f>
        <v>0</v>
      </c>
      <c r="T145" s="9">
        <f>IF(PPG!J176="", "", PPG!J176)</f>
        <v>0</v>
      </c>
      <c r="U145" s="10">
        <f>IF(PPG!K176="", "", PPG!K176)</f>
        <v>0</v>
      </c>
      <c r="V145" s="9">
        <f>IF(PPG!L176="", "", PPG!L176)</f>
        <v>0</v>
      </c>
      <c r="W145" s="10">
        <f>IF(PPG!M176="", "", PPG!M176)</f>
        <v>0</v>
      </c>
      <c r="X145" s="9">
        <f>IF(PPG!N176="", "", PPG!N176)</f>
        <v>0</v>
      </c>
      <c r="Y145" s="10">
        <f>IF(PPG!O176="", "", PPG!O176)</f>
        <v>0</v>
      </c>
      <c r="Z145" s="9">
        <f>IF(PPG!Q176="", "", PPG!Q176)</f>
        <v>0.85799999999999998</v>
      </c>
      <c r="AA145" s="10">
        <f>IF(PPG!R176="", "", PPG!R176)</f>
        <v>61.77</v>
      </c>
      <c r="AB145" s="9">
        <f>IF(PPG!S176="", "", PPG!S176)</f>
        <v>0</v>
      </c>
      <c r="AC145" s="10">
        <f>IF(PPG!T176="", "", PPG!T176)</f>
        <v>0</v>
      </c>
      <c r="AD145" s="9">
        <f>IF(PPG!U176="", "", PPG!U176)</f>
        <v>0</v>
      </c>
      <c r="AE145" s="10">
        <f>IF(PPG!V176="", "", PPG!V176)</f>
        <v>0</v>
      </c>
      <c r="AF145" s="9">
        <f>IF(PPG!W176="", "", PPG!W176)</f>
        <v>0</v>
      </c>
      <c r="AG145" s="10">
        <f>IF(PPG!X176="", "", PPG!X176)</f>
        <v>0</v>
      </c>
      <c r="AH145" s="9">
        <f>IF(PPG!Y176="", "", PPG!Y176)</f>
        <v>0</v>
      </c>
      <c r="AI145" s="10">
        <f>IF(PPG!Z176="", "", PPG!Z176)</f>
        <v>0</v>
      </c>
      <c r="AJ145" s="33" t="str">
        <f t="shared" si="22"/>
        <v>0.00</v>
      </c>
      <c r="AK145" s="8" t="str">
        <f t="shared" si="23"/>
        <v>0</v>
      </c>
      <c r="AL145" s="8" t="str">
        <f t="shared" si="24"/>
        <v>0</v>
      </c>
    </row>
    <row r="146" spans="1:38">
      <c r="A146" s="8">
        <f>IF(OUT!C58="", "", OUT!C58)</f>
        <v>731</v>
      </c>
      <c r="B146" s="20">
        <f>IF(OUT!A58="", "", OUT!A58)</f>
        <v>54874</v>
      </c>
      <c r="C146" s="8" t="str">
        <f>IF(OUT!D58="", "", OUT!D58)</f>
        <v>O</v>
      </c>
      <c r="D146" s="28"/>
      <c r="E146" s="8" t="str">
        <f>IF(OUT!E58="", "", OUT!E58)</f>
        <v>72 TRAY</v>
      </c>
      <c r="F146" s="25" t="str">
        <f>IF(OUT!AE58="NEW", "✷", "")</f>
        <v/>
      </c>
      <c r="G146" s="11" t="str">
        <f>IF(OUT!B58="", "", OUT!B58)</f>
        <v>OREGANO  ORNAMENTAL ORIGANUM ROTUNDIFOLIUM KENT BEAUTY</v>
      </c>
      <c r="H146" s="21">
        <f t="shared" si="20"/>
        <v>0.85799999999999998</v>
      </c>
      <c r="I146" s="22">
        <f t="shared" si="21"/>
        <v>61.77</v>
      </c>
      <c r="J146" s="37" t="str">
        <f>IF(OUT!F58="", "", OUT!F58)</f>
        <v/>
      </c>
      <c r="K146" s="8">
        <f>IF(OUT!P58="", "", OUT!P58)</f>
        <v>72</v>
      </c>
      <c r="L146" s="8" t="str">
        <f>IF(OUT!AE58="", "", OUT!AE58)</f>
        <v/>
      </c>
      <c r="M146" s="8" t="str">
        <f>IF(OUT!AG58="", "", OUT!AG58)</f>
        <v/>
      </c>
      <c r="N146" s="8" t="str">
        <f>IF(OUT!AQ58="", "", OUT!AQ58)</f>
        <v/>
      </c>
      <c r="O146" s="8" t="str">
        <f>IF(OUT!BM58="", "", OUT!BM58)</f>
        <v>T4</v>
      </c>
      <c r="P146" s="9">
        <f>IF(OUT!N58="", "", OUT!N58)</f>
        <v>0.85799999999999998</v>
      </c>
      <c r="Q146" s="10">
        <f>IF(OUT!O58="", "", OUT!O58)</f>
        <v>61.77</v>
      </c>
      <c r="R146" s="9">
        <f>IF(PPG!H58="", "", PPG!H58)</f>
        <v>0</v>
      </c>
      <c r="S146" s="10">
        <f>IF(PPG!I58="", "", PPG!I58)</f>
        <v>0</v>
      </c>
      <c r="T146" s="9">
        <f>IF(PPG!J58="", "", PPG!J58)</f>
        <v>0</v>
      </c>
      <c r="U146" s="10">
        <f>IF(PPG!K58="", "", PPG!K58)</f>
        <v>0</v>
      </c>
      <c r="V146" s="9">
        <f>IF(PPG!L58="", "", PPG!L58)</f>
        <v>0</v>
      </c>
      <c r="W146" s="10">
        <f>IF(PPG!M58="", "", PPG!M58)</f>
        <v>0</v>
      </c>
      <c r="X146" s="9">
        <f>IF(PPG!N58="", "", PPG!N58)</f>
        <v>0</v>
      </c>
      <c r="Y146" s="10">
        <f>IF(PPG!O58="", "", PPG!O58)</f>
        <v>0</v>
      </c>
      <c r="Z146" s="9">
        <f>IF(PPG!Q58="", "", PPG!Q58)</f>
        <v>0.85799999999999998</v>
      </c>
      <c r="AA146" s="10">
        <f>IF(PPG!R58="", "", PPG!R58)</f>
        <v>61.77</v>
      </c>
      <c r="AB146" s="9">
        <f>IF(PPG!S58="", "", PPG!S58)</f>
        <v>0</v>
      </c>
      <c r="AC146" s="10">
        <f>IF(PPG!T58="", "", PPG!T58)</f>
        <v>0</v>
      </c>
      <c r="AD146" s="9">
        <f>IF(PPG!U58="", "", PPG!U58)</f>
        <v>0</v>
      </c>
      <c r="AE146" s="10">
        <f>IF(PPG!V58="", "", PPG!V58)</f>
        <v>0</v>
      </c>
      <c r="AF146" s="9">
        <f>IF(PPG!W58="", "", PPG!W58)</f>
        <v>0</v>
      </c>
      <c r="AG146" s="10">
        <f>IF(PPG!X58="", "", PPG!X58)</f>
        <v>0</v>
      </c>
      <c r="AH146" s="9">
        <f>IF(PPG!Y58="", "", PPG!Y58)</f>
        <v>0</v>
      </c>
      <c r="AI146" s="10">
        <f>IF(PPG!Z58="", "", PPG!Z58)</f>
        <v>0</v>
      </c>
      <c r="AJ146" s="33" t="str">
        <f t="shared" si="22"/>
        <v>0.00</v>
      </c>
      <c r="AK146" s="8" t="str">
        <f t="shared" si="23"/>
        <v>0</v>
      </c>
      <c r="AL146" s="8" t="str">
        <f t="shared" si="24"/>
        <v>0</v>
      </c>
    </row>
    <row r="147" spans="1:38">
      <c r="A147" s="8">
        <f>IF(OUT!C192="", "", OUT!C192)</f>
        <v>731</v>
      </c>
      <c r="B147" s="20">
        <f>IF(OUT!A192="", "", OUT!A192)</f>
        <v>95741</v>
      </c>
      <c r="C147" s="8" t="str">
        <f>IF(OUT!D192="", "", OUT!D192)</f>
        <v>O</v>
      </c>
      <c r="D147" s="28"/>
      <c r="E147" s="8" t="str">
        <f>IF(OUT!E192="", "", OUT!E192)</f>
        <v>72 TRAY</v>
      </c>
      <c r="F147" s="25" t="str">
        <f>IF(OUT!AE192="NEW", "✷", "")</f>
        <v/>
      </c>
      <c r="G147" s="11" t="str">
        <f>IF(OUT!B192="", "", OUT!B192)</f>
        <v>PENSTEMON CATHERINE DE LA MARE</v>
      </c>
      <c r="H147" s="21">
        <f t="shared" si="20"/>
        <v>0.95499999999999996</v>
      </c>
      <c r="I147" s="22">
        <f t="shared" si="21"/>
        <v>68.760000000000005</v>
      </c>
      <c r="J147" s="37" t="str">
        <f>IF(OUT!F192="", "", OUT!F192)</f>
        <v/>
      </c>
      <c r="K147" s="8">
        <f>IF(OUT!P192="", "", OUT!P192)</f>
        <v>72</v>
      </c>
      <c r="L147" s="8" t="str">
        <f>IF(OUT!AE192="", "", OUT!AE192)</f>
        <v/>
      </c>
      <c r="M147" s="8" t="str">
        <f>IF(OUT!AG192="", "", OUT!AG192)</f>
        <v/>
      </c>
      <c r="N147" s="8" t="str">
        <f>IF(OUT!AQ192="", "", OUT!AQ192)</f>
        <v/>
      </c>
      <c r="O147" s="8" t="str">
        <f>IF(OUT!BM192="", "", OUT!BM192)</f>
        <v>T4</v>
      </c>
      <c r="P147" s="9">
        <f>IF(OUT!N192="", "", OUT!N192)</f>
        <v>0.95499999999999996</v>
      </c>
      <c r="Q147" s="10">
        <f>IF(OUT!O192="", "", OUT!O192)</f>
        <v>68.760000000000005</v>
      </c>
      <c r="R147" s="9">
        <f>IF(PPG!H192="", "", PPG!H192)</f>
        <v>0</v>
      </c>
      <c r="S147" s="10">
        <f>IF(PPG!I192="", "", PPG!I192)</f>
        <v>0</v>
      </c>
      <c r="T147" s="9">
        <f>IF(PPG!J192="", "", PPG!J192)</f>
        <v>0</v>
      </c>
      <c r="U147" s="10">
        <f>IF(PPG!K192="", "", PPG!K192)</f>
        <v>0</v>
      </c>
      <c r="V147" s="9">
        <f>IF(PPG!L192="", "", PPG!L192)</f>
        <v>0</v>
      </c>
      <c r="W147" s="10">
        <f>IF(PPG!M192="", "", PPG!M192)</f>
        <v>0</v>
      </c>
      <c r="X147" s="9">
        <f>IF(PPG!N192="", "", PPG!N192)</f>
        <v>0</v>
      </c>
      <c r="Y147" s="10">
        <f>IF(PPG!O192="", "", PPG!O192)</f>
        <v>0</v>
      </c>
      <c r="Z147" s="9">
        <f>IF(PPG!Q192="", "", PPG!Q192)</f>
        <v>0.95499999999999996</v>
      </c>
      <c r="AA147" s="10">
        <f>IF(PPG!R192="", "", PPG!R192)</f>
        <v>68.760000000000005</v>
      </c>
      <c r="AB147" s="9">
        <f>IF(PPG!S192="", "", PPG!S192)</f>
        <v>0</v>
      </c>
      <c r="AC147" s="10">
        <f>IF(PPG!T192="", "", PPG!T192)</f>
        <v>0</v>
      </c>
      <c r="AD147" s="9">
        <f>IF(PPG!U192="", "", PPG!U192)</f>
        <v>0</v>
      </c>
      <c r="AE147" s="10">
        <f>IF(PPG!V192="", "", PPG!V192)</f>
        <v>0</v>
      </c>
      <c r="AF147" s="9">
        <f>IF(PPG!W192="", "", PPG!W192)</f>
        <v>0</v>
      </c>
      <c r="AG147" s="10">
        <f>IF(PPG!X192="", "", PPG!X192)</f>
        <v>0</v>
      </c>
      <c r="AH147" s="9">
        <f>IF(PPG!Y192="", "", PPG!Y192)</f>
        <v>0</v>
      </c>
      <c r="AI147" s="10">
        <f>IF(PPG!Z192="", "", PPG!Z192)</f>
        <v>0</v>
      </c>
      <c r="AJ147" s="33" t="str">
        <f t="shared" si="22"/>
        <v>0.00</v>
      </c>
      <c r="AK147" s="8" t="str">
        <f t="shared" si="23"/>
        <v>0</v>
      </c>
      <c r="AL147" s="8" t="str">
        <f t="shared" si="24"/>
        <v>0</v>
      </c>
    </row>
    <row r="148" spans="1:38">
      <c r="A148" s="8">
        <f>IF(OUT!C164="", "", OUT!C164)</f>
        <v>731</v>
      </c>
      <c r="B148" s="20">
        <f>IF(OUT!A164="", "", OUT!A164)</f>
        <v>89673</v>
      </c>
      <c r="C148" s="8" t="str">
        <f>IF(OUT!D164="", "", OUT!D164)</f>
        <v>O</v>
      </c>
      <c r="D148" s="28"/>
      <c r="E148" s="8" t="str">
        <f>IF(OUT!E164="", "", OUT!E164)</f>
        <v>72 TRAY</v>
      </c>
      <c r="F148" s="25" t="str">
        <f>IF(OUT!AE164="NEW", "✷", "")</f>
        <v/>
      </c>
      <c r="G148" s="11" t="str">
        <f>IF(OUT!B164="", "", OUT!B164)</f>
        <v>PENSTEMON DAVIDSONII</v>
      </c>
      <c r="H148" s="21">
        <f t="shared" si="20"/>
        <v>0.91200000000000003</v>
      </c>
      <c r="I148" s="22">
        <f t="shared" si="21"/>
        <v>65.66</v>
      </c>
      <c r="J148" s="37" t="str">
        <f>IF(OUT!F164="", "", OUT!F164)</f>
        <v/>
      </c>
      <c r="K148" s="8">
        <f>IF(OUT!P164="", "", OUT!P164)</f>
        <v>72</v>
      </c>
      <c r="L148" s="8" t="str">
        <f>IF(OUT!AE164="", "", OUT!AE164)</f>
        <v/>
      </c>
      <c r="M148" s="8" t="str">
        <f>IF(OUT!AG164="", "", OUT!AG164)</f>
        <v/>
      </c>
      <c r="N148" s="8" t="str">
        <f>IF(OUT!AQ164="", "", OUT!AQ164)</f>
        <v/>
      </c>
      <c r="O148" s="8" t="str">
        <f>IF(OUT!BM164="", "", OUT!BM164)</f>
        <v>T4</v>
      </c>
      <c r="P148" s="9">
        <f>IF(OUT!N164="", "", OUT!N164)</f>
        <v>0.91200000000000003</v>
      </c>
      <c r="Q148" s="10">
        <f>IF(OUT!O164="", "", OUT!O164)</f>
        <v>65.66</v>
      </c>
      <c r="R148" s="9">
        <f>IF(PPG!H164="", "", PPG!H164)</f>
        <v>0</v>
      </c>
      <c r="S148" s="10">
        <f>IF(PPG!I164="", "", PPG!I164)</f>
        <v>0</v>
      </c>
      <c r="T148" s="9">
        <f>IF(PPG!J164="", "", PPG!J164)</f>
        <v>0</v>
      </c>
      <c r="U148" s="10">
        <f>IF(PPG!K164="", "", PPG!K164)</f>
        <v>0</v>
      </c>
      <c r="V148" s="9">
        <f>IF(PPG!L164="", "", PPG!L164)</f>
        <v>0</v>
      </c>
      <c r="W148" s="10">
        <f>IF(PPG!M164="", "", PPG!M164)</f>
        <v>0</v>
      </c>
      <c r="X148" s="9">
        <f>IF(PPG!N164="", "", PPG!N164)</f>
        <v>0</v>
      </c>
      <c r="Y148" s="10">
        <f>IF(PPG!O164="", "", PPG!O164)</f>
        <v>0</v>
      </c>
      <c r="Z148" s="9">
        <f>IF(PPG!Q164="", "", PPG!Q164)</f>
        <v>0.91200000000000003</v>
      </c>
      <c r="AA148" s="10">
        <f>IF(PPG!R164="", "", PPG!R164)</f>
        <v>65.66</v>
      </c>
      <c r="AB148" s="9">
        <f>IF(PPG!S164="", "", PPG!S164)</f>
        <v>0</v>
      </c>
      <c r="AC148" s="10">
        <f>IF(PPG!T164="", "", PPG!T164)</f>
        <v>0</v>
      </c>
      <c r="AD148" s="9">
        <f>IF(PPG!U164="", "", PPG!U164)</f>
        <v>0</v>
      </c>
      <c r="AE148" s="10">
        <f>IF(PPG!V164="", "", PPG!V164)</f>
        <v>0</v>
      </c>
      <c r="AF148" s="9">
        <f>IF(PPG!W164="", "", PPG!W164)</f>
        <v>0</v>
      </c>
      <c r="AG148" s="10">
        <f>IF(PPG!X164="", "", PPG!X164)</f>
        <v>0</v>
      </c>
      <c r="AH148" s="9">
        <f>IF(PPG!Y164="", "", PPG!Y164)</f>
        <v>0</v>
      </c>
      <c r="AI148" s="10">
        <f>IF(PPG!Z164="", "", PPG!Z164)</f>
        <v>0</v>
      </c>
      <c r="AJ148" s="33" t="str">
        <f t="shared" si="22"/>
        <v>0.00</v>
      </c>
      <c r="AK148" s="8" t="str">
        <f t="shared" si="23"/>
        <v>0</v>
      </c>
      <c r="AL148" s="8" t="str">
        <f t="shared" si="24"/>
        <v>0</v>
      </c>
    </row>
    <row r="149" spans="1:38">
      <c r="A149" s="8">
        <f>IF(OUT!C129="", "", OUT!C129)</f>
        <v>731</v>
      </c>
      <c r="B149" s="20">
        <f>IF(OUT!A129="", "", OUT!A129)</f>
        <v>79127</v>
      </c>
      <c r="C149" s="8" t="str">
        <f>IF(OUT!D129="", "", OUT!D129)</f>
        <v>O</v>
      </c>
      <c r="D149" s="28"/>
      <c r="E149" s="8" t="str">
        <f>IF(OUT!E129="", "", OUT!E129)</f>
        <v>72 TRAY</v>
      </c>
      <c r="F149" s="25" t="str">
        <f>IF(OUT!AE129="NEW", "✷", "")</f>
        <v/>
      </c>
      <c r="G149" s="11" t="str">
        <f>IF(OUT!B129="", "", OUT!B129)</f>
        <v>PENSTEMON EATONII (FIRECRACKER)</v>
      </c>
      <c r="H149" s="21">
        <f t="shared" si="20"/>
        <v>1.2330000000000001</v>
      </c>
      <c r="I149" s="22">
        <f t="shared" si="21"/>
        <v>88.77</v>
      </c>
      <c r="J149" s="37" t="str">
        <f>IF(OUT!F129="", "", OUT!F129)</f>
        <v/>
      </c>
      <c r="K149" s="8">
        <f>IF(OUT!P129="", "", OUT!P129)</f>
        <v>72</v>
      </c>
      <c r="L149" s="8" t="str">
        <f>IF(OUT!AE129="", "", OUT!AE129)</f>
        <v/>
      </c>
      <c r="M149" s="8" t="str">
        <f>IF(OUT!AG129="", "", OUT!AG129)</f>
        <v/>
      </c>
      <c r="N149" s="8" t="str">
        <f>IF(OUT!AQ129="", "", OUT!AQ129)</f>
        <v/>
      </c>
      <c r="O149" s="8" t="str">
        <f>IF(OUT!BM129="", "", OUT!BM129)</f>
        <v>T4</v>
      </c>
      <c r="P149" s="9">
        <f>IF(OUT!N129="", "", OUT!N129)</f>
        <v>1.2330000000000001</v>
      </c>
      <c r="Q149" s="10">
        <f>IF(OUT!O129="", "", OUT!O129)</f>
        <v>88.77</v>
      </c>
      <c r="R149" s="9">
        <f>IF(PPG!H129="", "", PPG!H129)</f>
        <v>0</v>
      </c>
      <c r="S149" s="10">
        <f>IF(PPG!I129="", "", PPG!I129)</f>
        <v>0</v>
      </c>
      <c r="T149" s="9">
        <f>IF(PPG!J129="", "", PPG!J129)</f>
        <v>0</v>
      </c>
      <c r="U149" s="10">
        <f>IF(PPG!K129="", "", PPG!K129)</f>
        <v>0</v>
      </c>
      <c r="V149" s="9">
        <f>IF(PPG!L129="", "", PPG!L129)</f>
        <v>0</v>
      </c>
      <c r="W149" s="10">
        <f>IF(PPG!M129="", "", PPG!M129)</f>
        <v>0</v>
      </c>
      <c r="X149" s="9">
        <f>IF(PPG!N129="", "", PPG!N129)</f>
        <v>0</v>
      </c>
      <c r="Y149" s="10">
        <f>IF(PPG!O129="", "", PPG!O129)</f>
        <v>0</v>
      </c>
      <c r="Z149" s="9">
        <f>IF(PPG!Q129="", "", PPG!Q129)</f>
        <v>1.2330000000000001</v>
      </c>
      <c r="AA149" s="10">
        <f>IF(PPG!R129="", "", PPG!R129)</f>
        <v>88.77</v>
      </c>
      <c r="AB149" s="9">
        <f>IF(PPG!S129="", "", PPG!S129)</f>
        <v>0</v>
      </c>
      <c r="AC149" s="10">
        <f>IF(PPG!T129="", "", PPG!T129)</f>
        <v>0</v>
      </c>
      <c r="AD149" s="9">
        <f>IF(PPG!U129="", "", PPG!U129)</f>
        <v>0</v>
      </c>
      <c r="AE149" s="10">
        <f>IF(PPG!V129="", "", PPG!V129)</f>
        <v>0</v>
      </c>
      <c r="AF149" s="9">
        <f>IF(PPG!W129="", "", PPG!W129)</f>
        <v>0</v>
      </c>
      <c r="AG149" s="10">
        <f>IF(PPG!X129="", "", PPG!X129)</f>
        <v>0</v>
      </c>
      <c r="AH149" s="9">
        <f>IF(PPG!Y129="", "", PPG!Y129)</f>
        <v>0</v>
      </c>
      <c r="AI149" s="10">
        <f>IF(PPG!Z129="", "", PPG!Z129)</f>
        <v>0</v>
      </c>
      <c r="AJ149" s="33" t="str">
        <f t="shared" si="22"/>
        <v>0.00</v>
      </c>
      <c r="AK149" s="8" t="str">
        <f t="shared" si="23"/>
        <v>0</v>
      </c>
      <c r="AL149" s="8" t="str">
        <f t="shared" si="24"/>
        <v>0</v>
      </c>
    </row>
    <row r="150" spans="1:38">
      <c r="A150" s="8">
        <f>IF(OUT!C59="", "", OUT!C59)</f>
        <v>731</v>
      </c>
      <c r="B150" s="20">
        <f>IF(OUT!A59="", "", OUT!A59)</f>
        <v>54941</v>
      </c>
      <c r="C150" s="8" t="str">
        <f>IF(OUT!D59="", "", OUT!D59)</f>
        <v>O</v>
      </c>
      <c r="D150" s="28"/>
      <c r="E150" s="8" t="str">
        <f>IF(OUT!E59="", "", OUT!E59)</f>
        <v>72 TRAY</v>
      </c>
      <c r="F150" s="25" t="str">
        <f>IF(OUT!AE59="NEW", "✷", "")</f>
        <v/>
      </c>
      <c r="G150" s="11" t="str">
        <f>IF(OUT!B59="", "", OUT!B59)</f>
        <v>PENSTEMON GARNET</v>
      </c>
      <c r="H150" s="21">
        <f t="shared" si="20"/>
        <v>0.86899999999999999</v>
      </c>
      <c r="I150" s="22">
        <f t="shared" si="21"/>
        <v>62.56</v>
      </c>
      <c r="J150" s="37" t="str">
        <f>IF(OUT!F59="", "", OUT!F59)</f>
        <v/>
      </c>
      <c r="K150" s="8">
        <f>IF(OUT!P59="", "", OUT!P59)</f>
        <v>72</v>
      </c>
      <c r="L150" s="8" t="str">
        <f>IF(OUT!AE59="", "", OUT!AE59)</f>
        <v/>
      </c>
      <c r="M150" s="8" t="str">
        <f>IF(OUT!AG59="", "", OUT!AG59)</f>
        <v/>
      </c>
      <c r="N150" s="8" t="str">
        <f>IF(OUT!AQ59="", "", OUT!AQ59)</f>
        <v/>
      </c>
      <c r="O150" s="8" t="str">
        <f>IF(OUT!BM59="", "", OUT!BM59)</f>
        <v>T4</v>
      </c>
      <c r="P150" s="9">
        <f>IF(OUT!N59="", "", OUT!N59)</f>
        <v>0.86899999999999999</v>
      </c>
      <c r="Q150" s="10">
        <f>IF(OUT!O59="", "", OUT!O59)</f>
        <v>62.56</v>
      </c>
      <c r="R150" s="9">
        <f>IF(PPG!H59="", "", PPG!H59)</f>
        <v>0</v>
      </c>
      <c r="S150" s="10">
        <f>IF(PPG!I59="", "", PPG!I59)</f>
        <v>0</v>
      </c>
      <c r="T150" s="9">
        <f>IF(PPG!J59="", "", PPG!J59)</f>
        <v>0</v>
      </c>
      <c r="U150" s="10">
        <f>IF(PPG!K59="", "", PPG!K59)</f>
        <v>0</v>
      </c>
      <c r="V150" s="9">
        <f>IF(PPG!L59="", "", PPG!L59)</f>
        <v>0</v>
      </c>
      <c r="W150" s="10">
        <f>IF(PPG!M59="", "", PPG!M59)</f>
        <v>0</v>
      </c>
      <c r="X150" s="9">
        <f>IF(PPG!N59="", "", PPG!N59)</f>
        <v>0</v>
      </c>
      <c r="Y150" s="10">
        <f>IF(PPG!O59="", "", PPG!O59)</f>
        <v>0</v>
      </c>
      <c r="Z150" s="9">
        <f>IF(PPG!Q59="", "", PPG!Q59)</f>
        <v>0.86899999999999999</v>
      </c>
      <c r="AA150" s="10">
        <f>IF(PPG!R59="", "", PPG!R59)</f>
        <v>62.56</v>
      </c>
      <c r="AB150" s="9">
        <f>IF(PPG!S59="", "", PPG!S59)</f>
        <v>0</v>
      </c>
      <c r="AC150" s="10">
        <f>IF(PPG!T59="", "", PPG!T59)</f>
        <v>0</v>
      </c>
      <c r="AD150" s="9">
        <f>IF(PPG!U59="", "", PPG!U59)</f>
        <v>0</v>
      </c>
      <c r="AE150" s="10">
        <f>IF(PPG!V59="", "", PPG!V59)</f>
        <v>0</v>
      </c>
      <c r="AF150" s="9">
        <f>IF(PPG!W59="", "", PPG!W59)</f>
        <v>0</v>
      </c>
      <c r="AG150" s="10">
        <f>IF(PPG!X59="", "", PPG!X59)</f>
        <v>0</v>
      </c>
      <c r="AH150" s="9">
        <f>IF(PPG!Y59="", "", PPG!Y59)</f>
        <v>0</v>
      </c>
      <c r="AI150" s="10">
        <f>IF(PPG!Z59="", "", PPG!Z59)</f>
        <v>0</v>
      </c>
      <c r="AJ150" s="33" t="str">
        <f t="shared" si="22"/>
        <v>0.00</v>
      </c>
      <c r="AK150" s="8" t="str">
        <f t="shared" si="23"/>
        <v>0</v>
      </c>
      <c r="AL150" s="8" t="str">
        <f t="shared" si="24"/>
        <v>0</v>
      </c>
    </row>
    <row r="151" spans="1:38">
      <c r="A151" s="8">
        <f>IF(OUT!C200="", "", OUT!C200)</f>
        <v>731</v>
      </c>
      <c r="B151" s="20">
        <f>IF(OUT!A200="", "", OUT!A200)</f>
        <v>97053</v>
      </c>
      <c r="C151" s="8" t="str">
        <f>IF(OUT!D200="", "", OUT!D200)</f>
        <v>O</v>
      </c>
      <c r="D151" s="28"/>
      <c r="E151" s="8" t="str">
        <f>IF(OUT!E200="", "", OUT!E200)</f>
        <v>72 TRAY</v>
      </c>
      <c r="F151" s="25" t="str">
        <f>IF(OUT!AE200="NEW", "✷", "")</f>
        <v>✷</v>
      </c>
      <c r="G151" s="11" t="str">
        <f>IF(OUT!B200="", "", OUT!B200)</f>
        <v>PENSTEMON GLENDORA MOUNTAIN ROAD WHITE</v>
      </c>
      <c r="H151" s="21">
        <f t="shared" si="20"/>
        <v>0.98599999999999999</v>
      </c>
      <c r="I151" s="22">
        <f t="shared" si="21"/>
        <v>70.989999999999995</v>
      </c>
      <c r="J151" s="37" t="str">
        <f>IF(OUT!F200="", "", OUT!F200)</f>
        <v/>
      </c>
      <c r="K151" s="8">
        <f>IF(OUT!P200="", "", OUT!P200)</f>
        <v>72</v>
      </c>
      <c r="L151" s="8" t="str">
        <f>IF(OUT!AE200="", "", OUT!AE200)</f>
        <v>NEW</v>
      </c>
      <c r="M151" s="8" t="str">
        <f>IF(OUT!AG200="", "", OUT!AG200)</f>
        <v/>
      </c>
      <c r="N151" s="8" t="str">
        <f>IF(OUT!AQ200="", "", OUT!AQ200)</f>
        <v/>
      </c>
      <c r="O151" s="8" t="str">
        <f>IF(OUT!BM200="", "", OUT!BM200)</f>
        <v>T4</v>
      </c>
      <c r="P151" s="9">
        <f>IF(OUT!N200="", "", OUT!N200)</f>
        <v>0.98599999999999999</v>
      </c>
      <c r="Q151" s="10">
        <f>IF(OUT!O200="", "", OUT!O200)</f>
        <v>70.989999999999995</v>
      </c>
      <c r="R151" s="9">
        <f>IF(PPG!H200="", "", PPG!H200)</f>
        <v>0</v>
      </c>
      <c r="S151" s="10">
        <f>IF(PPG!I200="", "", PPG!I200)</f>
        <v>0</v>
      </c>
      <c r="T151" s="9">
        <f>IF(PPG!J200="", "", PPG!J200)</f>
        <v>0</v>
      </c>
      <c r="U151" s="10">
        <f>IF(PPG!K200="", "", PPG!K200)</f>
        <v>0</v>
      </c>
      <c r="V151" s="9">
        <f>IF(PPG!L200="", "", PPG!L200)</f>
        <v>0</v>
      </c>
      <c r="W151" s="10">
        <f>IF(PPG!M200="", "", PPG!M200)</f>
        <v>0</v>
      </c>
      <c r="X151" s="9">
        <f>IF(PPG!N200="", "", PPG!N200)</f>
        <v>0</v>
      </c>
      <c r="Y151" s="10">
        <f>IF(PPG!O200="", "", PPG!O200)</f>
        <v>0</v>
      </c>
      <c r="Z151" s="9">
        <f>IF(PPG!Q200="", "", PPG!Q200)</f>
        <v>0.98599999999999999</v>
      </c>
      <c r="AA151" s="10">
        <f>IF(PPG!R200="", "", PPG!R200)</f>
        <v>70.989999999999995</v>
      </c>
      <c r="AB151" s="9">
        <f>IF(PPG!S200="", "", PPG!S200)</f>
        <v>0</v>
      </c>
      <c r="AC151" s="10">
        <f>IF(PPG!T200="", "", PPG!T200)</f>
        <v>0</v>
      </c>
      <c r="AD151" s="9">
        <f>IF(PPG!U200="", "", PPG!U200)</f>
        <v>0</v>
      </c>
      <c r="AE151" s="10">
        <f>IF(PPG!V200="", "", PPG!V200)</f>
        <v>0</v>
      </c>
      <c r="AF151" s="9">
        <f>IF(PPG!W200="", "", PPG!W200)</f>
        <v>0</v>
      </c>
      <c r="AG151" s="10">
        <f>IF(PPG!X200="", "", PPG!X200)</f>
        <v>0</v>
      </c>
      <c r="AH151" s="9">
        <f>IF(PPG!Y200="", "", PPG!Y200)</f>
        <v>0</v>
      </c>
      <c r="AI151" s="10">
        <f>IF(PPG!Z200="", "", PPG!Z200)</f>
        <v>0</v>
      </c>
      <c r="AJ151" s="33" t="str">
        <f t="shared" si="22"/>
        <v>0.00</v>
      </c>
      <c r="AK151" s="8" t="str">
        <f t="shared" si="23"/>
        <v>0</v>
      </c>
      <c r="AL151" s="8" t="str">
        <f t="shared" si="24"/>
        <v>0</v>
      </c>
    </row>
    <row r="152" spans="1:38">
      <c r="A152" s="8">
        <f>IF(OUT!C14="", "", OUT!C14)</f>
        <v>731</v>
      </c>
      <c r="B152" s="20">
        <f>IF(OUT!A14="", "", OUT!A14)</f>
        <v>30785</v>
      </c>
      <c r="C152" s="8" t="str">
        <f>IF(OUT!D14="", "", OUT!D14)</f>
        <v>O</v>
      </c>
      <c r="D152" s="28"/>
      <c r="E152" s="8" t="str">
        <f>IF(OUT!E14="", "", OUT!E14)</f>
        <v>72 TRAY</v>
      </c>
      <c r="F152" s="25" t="str">
        <f>IF(OUT!AE14="NEW", "✷", "")</f>
        <v/>
      </c>
      <c r="G152" s="11" t="str">
        <f>IF(OUT!B14="", "", OUT!B14)</f>
        <v>PENSTEMON GLOXINOIDES FIREBIRD</v>
      </c>
      <c r="H152" s="21">
        <f t="shared" si="20"/>
        <v>0.89</v>
      </c>
      <c r="I152" s="22">
        <f t="shared" si="21"/>
        <v>64.08</v>
      </c>
      <c r="J152" s="37" t="str">
        <f>IF(OUT!F14="", "", OUT!F14)</f>
        <v/>
      </c>
      <c r="K152" s="8">
        <f>IF(OUT!P14="", "", OUT!P14)</f>
        <v>72</v>
      </c>
      <c r="L152" s="8" t="str">
        <f>IF(OUT!AE14="", "", OUT!AE14)</f>
        <v/>
      </c>
      <c r="M152" s="8" t="str">
        <f>IF(OUT!AG14="", "", OUT!AG14)</f>
        <v/>
      </c>
      <c r="N152" s="8" t="str">
        <f>IF(OUT!AQ14="", "", OUT!AQ14)</f>
        <v/>
      </c>
      <c r="O152" s="8" t="str">
        <f>IF(OUT!BM14="", "", OUT!BM14)</f>
        <v>T4</v>
      </c>
      <c r="P152" s="9">
        <f>IF(OUT!N14="", "", OUT!N14)</f>
        <v>0.89</v>
      </c>
      <c r="Q152" s="10">
        <f>IF(OUT!O14="", "", OUT!O14)</f>
        <v>64.08</v>
      </c>
      <c r="R152" s="9">
        <f>IF(PPG!H14="", "", PPG!H14)</f>
        <v>0</v>
      </c>
      <c r="S152" s="10">
        <f>IF(PPG!I14="", "", PPG!I14)</f>
        <v>0</v>
      </c>
      <c r="T152" s="9">
        <f>IF(PPG!J14="", "", PPG!J14)</f>
        <v>0</v>
      </c>
      <c r="U152" s="10">
        <f>IF(PPG!K14="", "", PPG!K14)</f>
        <v>0</v>
      </c>
      <c r="V152" s="9">
        <f>IF(PPG!L14="", "", PPG!L14)</f>
        <v>0</v>
      </c>
      <c r="W152" s="10">
        <f>IF(PPG!M14="", "", PPG!M14)</f>
        <v>0</v>
      </c>
      <c r="X152" s="9">
        <f>IF(PPG!N14="", "", PPG!N14)</f>
        <v>0</v>
      </c>
      <c r="Y152" s="10">
        <f>IF(PPG!O14="", "", PPG!O14)</f>
        <v>0</v>
      </c>
      <c r="Z152" s="9">
        <f>IF(PPG!Q14="", "", PPG!Q14)</f>
        <v>0.89</v>
      </c>
      <c r="AA152" s="10">
        <f>IF(PPG!R14="", "", PPG!R14)</f>
        <v>64.08</v>
      </c>
      <c r="AB152" s="9">
        <f>IF(PPG!S14="", "", PPG!S14)</f>
        <v>0</v>
      </c>
      <c r="AC152" s="10">
        <f>IF(PPG!T14="", "", PPG!T14)</f>
        <v>0</v>
      </c>
      <c r="AD152" s="9">
        <f>IF(PPG!U14="", "", PPG!U14)</f>
        <v>0</v>
      </c>
      <c r="AE152" s="10">
        <f>IF(PPG!V14="", "", PPG!V14)</f>
        <v>0</v>
      </c>
      <c r="AF152" s="9">
        <f>IF(PPG!W14="", "", PPG!W14)</f>
        <v>0</v>
      </c>
      <c r="AG152" s="10">
        <f>IF(PPG!X14="", "", PPG!X14)</f>
        <v>0</v>
      </c>
      <c r="AH152" s="9">
        <f>IF(PPG!Y14="", "", PPG!Y14)</f>
        <v>0</v>
      </c>
      <c r="AI152" s="10">
        <f>IF(PPG!Z14="", "", PPG!Z14)</f>
        <v>0</v>
      </c>
      <c r="AJ152" s="33" t="str">
        <f t="shared" si="22"/>
        <v>0.00</v>
      </c>
      <c r="AK152" s="8" t="str">
        <f t="shared" si="23"/>
        <v>0</v>
      </c>
      <c r="AL152" s="8" t="str">
        <f t="shared" si="24"/>
        <v>0</v>
      </c>
    </row>
    <row r="153" spans="1:38">
      <c r="A153" s="8">
        <f>IF(OUT!C165="", "", OUT!C165)</f>
        <v>731</v>
      </c>
      <c r="B153" s="20">
        <f>IF(OUT!A165="", "", OUT!A165)</f>
        <v>89674</v>
      </c>
      <c r="C153" s="8" t="str">
        <f>IF(OUT!D165="", "", OUT!D165)</f>
        <v>O</v>
      </c>
      <c r="D153" s="28"/>
      <c r="E153" s="8" t="str">
        <f>IF(OUT!E165="", "", OUT!E165)</f>
        <v>72 TRAY</v>
      </c>
      <c r="F153" s="25" t="str">
        <f>IF(OUT!AE165="NEW", "✷", "")</f>
        <v/>
      </c>
      <c r="G153" s="11" t="str">
        <f>IF(OUT!B165="", "", OUT!B165)</f>
        <v>PENSTEMON HETEROPHYLLUS BLUE SPRINGS</v>
      </c>
      <c r="H153" s="21">
        <f t="shared" si="20"/>
        <v>1.008</v>
      </c>
      <c r="I153" s="22">
        <f t="shared" si="21"/>
        <v>72.569999999999993</v>
      </c>
      <c r="J153" s="37" t="str">
        <f>IF(OUT!F165="", "", OUT!F165)</f>
        <v/>
      </c>
      <c r="K153" s="8">
        <f>IF(OUT!P165="", "", OUT!P165)</f>
        <v>72</v>
      </c>
      <c r="L153" s="8" t="str">
        <f>IF(OUT!AE165="", "", OUT!AE165)</f>
        <v/>
      </c>
      <c r="M153" s="8" t="str">
        <f>IF(OUT!AG165="", "", OUT!AG165)</f>
        <v/>
      </c>
      <c r="N153" s="8" t="str">
        <f>IF(OUT!AQ165="", "", OUT!AQ165)</f>
        <v/>
      </c>
      <c r="O153" s="8" t="str">
        <f>IF(OUT!BM165="", "", OUT!BM165)</f>
        <v>T4</v>
      </c>
      <c r="P153" s="9">
        <f>IF(OUT!N165="", "", OUT!N165)</f>
        <v>1.008</v>
      </c>
      <c r="Q153" s="10">
        <f>IF(OUT!O165="", "", OUT!O165)</f>
        <v>72.569999999999993</v>
      </c>
      <c r="R153" s="9">
        <f>IF(PPG!H165="", "", PPG!H165)</f>
        <v>0</v>
      </c>
      <c r="S153" s="10">
        <f>IF(PPG!I165="", "", PPG!I165)</f>
        <v>0</v>
      </c>
      <c r="T153" s="9">
        <f>IF(PPG!J165="", "", PPG!J165)</f>
        <v>0</v>
      </c>
      <c r="U153" s="10">
        <f>IF(PPG!K165="", "", PPG!K165)</f>
        <v>0</v>
      </c>
      <c r="V153" s="9">
        <f>IF(PPG!L165="", "", PPG!L165)</f>
        <v>0</v>
      </c>
      <c r="W153" s="10">
        <f>IF(PPG!M165="", "", PPG!M165)</f>
        <v>0</v>
      </c>
      <c r="X153" s="9">
        <f>IF(PPG!N165="", "", PPG!N165)</f>
        <v>0</v>
      </c>
      <c r="Y153" s="10">
        <f>IF(PPG!O165="", "", PPG!O165)</f>
        <v>0</v>
      </c>
      <c r="Z153" s="9">
        <f>IF(PPG!Q165="", "", PPG!Q165)</f>
        <v>1.008</v>
      </c>
      <c r="AA153" s="10">
        <f>IF(PPG!R165="", "", PPG!R165)</f>
        <v>72.569999999999993</v>
      </c>
      <c r="AB153" s="9">
        <f>IF(PPG!S165="", "", PPG!S165)</f>
        <v>0</v>
      </c>
      <c r="AC153" s="10">
        <f>IF(PPG!T165="", "", PPG!T165)</f>
        <v>0</v>
      </c>
      <c r="AD153" s="9">
        <f>IF(PPG!U165="", "", PPG!U165)</f>
        <v>0</v>
      </c>
      <c r="AE153" s="10">
        <f>IF(PPG!V165="", "", PPG!V165)</f>
        <v>0</v>
      </c>
      <c r="AF153" s="9">
        <f>IF(PPG!W165="", "", PPG!W165)</f>
        <v>0</v>
      </c>
      <c r="AG153" s="10">
        <f>IF(PPG!X165="", "", PPG!X165)</f>
        <v>0</v>
      </c>
      <c r="AH153" s="9">
        <f>IF(PPG!Y165="", "", PPG!Y165)</f>
        <v>0</v>
      </c>
      <c r="AI153" s="10">
        <f>IF(PPG!Z165="", "", PPG!Z165)</f>
        <v>0</v>
      </c>
      <c r="AJ153" s="33" t="str">
        <f t="shared" si="22"/>
        <v>0.00</v>
      </c>
      <c r="AK153" s="8" t="str">
        <f t="shared" si="23"/>
        <v>0</v>
      </c>
      <c r="AL153" s="8" t="str">
        <f t="shared" si="24"/>
        <v>0</v>
      </c>
    </row>
    <row r="154" spans="1:38">
      <c r="A154" s="8">
        <f>IF(OUT!C92="", "", OUT!C92)</f>
        <v>731</v>
      </c>
      <c r="B154" s="20">
        <f>IF(OUT!A92="", "", OUT!A92)</f>
        <v>67301</v>
      </c>
      <c r="C154" s="8" t="str">
        <f>IF(OUT!D92="", "", OUT!D92)</f>
        <v>O</v>
      </c>
      <c r="D154" s="28"/>
      <c r="E154" s="8" t="str">
        <f>IF(OUT!E92="", "", OUT!E92)</f>
        <v>72 TRAY</v>
      </c>
      <c r="F154" s="25" t="str">
        <f>IF(OUT!AE92="NEW", "✷", "")</f>
        <v/>
      </c>
      <c r="G154" s="11" t="str">
        <f>IF(OUT!B92="", "", OUT!B92)</f>
        <v>PENSTEMON HETEROPHYLLUS MARGARITA BOP (Sky Blue Fade To Purple)</v>
      </c>
      <c r="H154" s="21">
        <f t="shared" si="20"/>
        <v>0.98599999999999999</v>
      </c>
      <c r="I154" s="22">
        <f t="shared" si="21"/>
        <v>70.989999999999995</v>
      </c>
      <c r="J154" s="37" t="str">
        <f>IF(OUT!F92="", "", OUT!F92)</f>
        <v/>
      </c>
      <c r="K154" s="8">
        <f>IF(OUT!P92="", "", OUT!P92)</f>
        <v>72</v>
      </c>
      <c r="L154" s="8" t="str">
        <f>IF(OUT!AE92="", "", OUT!AE92)</f>
        <v/>
      </c>
      <c r="M154" s="8" t="str">
        <f>IF(OUT!AG92="", "", OUT!AG92)</f>
        <v/>
      </c>
      <c r="N154" s="8" t="str">
        <f>IF(OUT!AQ92="", "", OUT!AQ92)</f>
        <v/>
      </c>
      <c r="O154" s="8" t="str">
        <f>IF(OUT!BM92="", "", OUT!BM92)</f>
        <v>T4</v>
      </c>
      <c r="P154" s="9">
        <f>IF(OUT!N92="", "", OUT!N92)</f>
        <v>0.98599999999999999</v>
      </c>
      <c r="Q154" s="10">
        <f>IF(OUT!O92="", "", OUT!O92)</f>
        <v>70.989999999999995</v>
      </c>
      <c r="R154" s="9">
        <f>IF(PPG!H92="", "", PPG!H92)</f>
        <v>0</v>
      </c>
      <c r="S154" s="10">
        <f>IF(PPG!I92="", "", PPG!I92)</f>
        <v>0</v>
      </c>
      <c r="T154" s="9">
        <f>IF(PPG!J92="", "", PPG!J92)</f>
        <v>0</v>
      </c>
      <c r="U154" s="10">
        <f>IF(PPG!K92="", "", PPG!K92)</f>
        <v>0</v>
      </c>
      <c r="V154" s="9">
        <f>IF(PPG!L92="", "", PPG!L92)</f>
        <v>0</v>
      </c>
      <c r="W154" s="10">
        <f>IF(PPG!M92="", "", PPG!M92)</f>
        <v>0</v>
      </c>
      <c r="X154" s="9">
        <f>IF(PPG!N92="", "", PPG!N92)</f>
        <v>0</v>
      </c>
      <c r="Y154" s="10">
        <f>IF(PPG!O92="", "", PPG!O92)</f>
        <v>0</v>
      </c>
      <c r="Z154" s="9">
        <f>IF(PPG!Q92="", "", PPG!Q92)</f>
        <v>0.98599999999999999</v>
      </c>
      <c r="AA154" s="10">
        <f>IF(PPG!R92="", "", PPG!R92)</f>
        <v>70.989999999999995</v>
      </c>
      <c r="AB154" s="9">
        <f>IF(PPG!S92="", "", PPG!S92)</f>
        <v>0</v>
      </c>
      <c r="AC154" s="10">
        <f>IF(PPG!T92="", "", PPG!T92)</f>
        <v>0</v>
      </c>
      <c r="AD154" s="9">
        <f>IF(PPG!U92="", "", PPG!U92)</f>
        <v>0</v>
      </c>
      <c r="AE154" s="10">
        <f>IF(PPG!V92="", "", PPG!V92)</f>
        <v>0</v>
      </c>
      <c r="AF154" s="9">
        <f>IF(PPG!W92="", "", PPG!W92)</f>
        <v>0</v>
      </c>
      <c r="AG154" s="10">
        <f>IF(PPG!X92="", "", PPG!X92)</f>
        <v>0</v>
      </c>
      <c r="AH154" s="9">
        <f>IF(PPG!Y92="", "", PPG!Y92)</f>
        <v>0</v>
      </c>
      <c r="AI154" s="10">
        <f>IF(PPG!Z92="", "", PPG!Z92)</f>
        <v>0</v>
      </c>
      <c r="AJ154" s="33" t="str">
        <f t="shared" si="22"/>
        <v>0.00</v>
      </c>
      <c r="AK154" s="8" t="str">
        <f t="shared" si="23"/>
        <v>0</v>
      </c>
      <c r="AL154" s="8" t="str">
        <f t="shared" si="24"/>
        <v>0</v>
      </c>
    </row>
    <row r="155" spans="1:38">
      <c r="A155" s="8">
        <f>IF(OUT!C121="", "", OUT!C121)</f>
        <v>731</v>
      </c>
      <c r="B155" s="20">
        <f>IF(OUT!A121="", "", OUT!A121)</f>
        <v>76049</v>
      </c>
      <c r="C155" s="8" t="str">
        <f>IF(OUT!D121="", "", OUT!D121)</f>
        <v>O</v>
      </c>
      <c r="D155" s="28"/>
      <c r="E155" s="8" t="str">
        <f>IF(OUT!E121="", "", OUT!E121)</f>
        <v>72 TRAY</v>
      </c>
      <c r="F155" s="25" t="str">
        <f>IF(OUT!AE121="NEW", "✷", "")</f>
        <v/>
      </c>
      <c r="G155" s="11" t="str">
        <f>IF(OUT!B121="", "", OUT!B121)</f>
        <v>PENSTEMON MIDNIGHT (Deep Purple w/Lavender Pink)</v>
      </c>
      <c r="H155" s="21">
        <f t="shared" si="20"/>
        <v>0.86899999999999999</v>
      </c>
      <c r="I155" s="22">
        <f t="shared" si="21"/>
        <v>62.56</v>
      </c>
      <c r="J155" s="37" t="str">
        <f>IF(OUT!F121="", "", OUT!F121)</f>
        <v/>
      </c>
      <c r="K155" s="8">
        <f>IF(OUT!P121="", "", OUT!P121)</f>
        <v>72</v>
      </c>
      <c r="L155" s="8" t="str">
        <f>IF(OUT!AE121="", "", OUT!AE121)</f>
        <v/>
      </c>
      <c r="M155" s="8" t="str">
        <f>IF(OUT!AG121="", "", OUT!AG121)</f>
        <v/>
      </c>
      <c r="N155" s="8" t="str">
        <f>IF(OUT!AQ121="", "", OUT!AQ121)</f>
        <v/>
      </c>
      <c r="O155" s="8" t="str">
        <f>IF(OUT!BM121="", "", OUT!BM121)</f>
        <v>T4</v>
      </c>
      <c r="P155" s="9">
        <f>IF(OUT!N121="", "", OUT!N121)</f>
        <v>0.86899999999999999</v>
      </c>
      <c r="Q155" s="10">
        <f>IF(OUT!O121="", "", OUT!O121)</f>
        <v>62.56</v>
      </c>
      <c r="R155" s="9">
        <f>IF(PPG!H121="", "", PPG!H121)</f>
        <v>0</v>
      </c>
      <c r="S155" s="10">
        <f>IF(PPG!I121="", "", PPG!I121)</f>
        <v>0</v>
      </c>
      <c r="T155" s="9">
        <f>IF(PPG!J121="", "", PPG!J121)</f>
        <v>0</v>
      </c>
      <c r="U155" s="10">
        <f>IF(PPG!K121="", "", PPG!K121)</f>
        <v>0</v>
      </c>
      <c r="V155" s="9">
        <f>IF(PPG!L121="", "", PPG!L121)</f>
        <v>0</v>
      </c>
      <c r="W155" s="10">
        <f>IF(PPG!M121="", "", PPG!M121)</f>
        <v>0</v>
      </c>
      <c r="X155" s="9">
        <f>IF(PPG!N121="", "", PPG!N121)</f>
        <v>0</v>
      </c>
      <c r="Y155" s="10">
        <f>IF(PPG!O121="", "", PPG!O121)</f>
        <v>0</v>
      </c>
      <c r="Z155" s="9">
        <f>IF(PPG!Q121="", "", PPG!Q121)</f>
        <v>0.86899999999999999</v>
      </c>
      <c r="AA155" s="10">
        <f>IF(PPG!R121="", "", PPG!R121)</f>
        <v>62.56</v>
      </c>
      <c r="AB155" s="9">
        <f>IF(PPG!S121="", "", PPG!S121)</f>
        <v>0</v>
      </c>
      <c r="AC155" s="10">
        <f>IF(PPG!T121="", "", PPG!T121)</f>
        <v>0</v>
      </c>
      <c r="AD155" s="9">
        <f>IF(PPG!U121="", "", PPG!U121)</f>
        <v>0</v>
      </c>
      <c r="AE155" s="10">
        <f>IF(PPG!V121="", "", PPG!V121)</f>
        <v>0</v>
      </c>
      <c r="AF155" s="9">
        <f>IF(PPG!W121="", "", PPG!W121)</f>
        <v>0</v>
      </c>
      <c r="AG155" s="10">
        <f>IF(PPG!X121="", "", PPG!X121)</f>
        <v>0</v>
      </c>
      <c r="AH155" s="9">
        <f>IF(PPG!Y121="", "", PPG!Y121)</f>
        <v>0</v>
      </c>
      <c r="AI155" s="10">
        <f>IF(PPG!Z121="", "", PPG!Z121)</f>
        <v>0</v>
      </c>
      <c r="AJ155" s="33" t="str">
        <f t="shared" si="22"/>
        <v>0.00</v>
      </c>
      <c r="AK155" s="8" t="str">
        <f t="shared" si="23"/>
        <v>0</v>
      </c>
      <c r="AL155" s="8" t="str">
        <f t="shared" si="24"/>
        <v>0</v>
      </c>
    </row>
    <row r="156" spans="1:38">
      <c r="A156" s="8">
        <f>IF(OUT!C43="", "", OUT!C43)</f>
        <v>731</v>
      </c>
      <c r="B156" s="20">
        <f>IF(OUT!A43="", "", OUT!A43)</f>
        <v>53053</v>
      </c>
      <c r="C156" s="8" t="str">
        <f>IF(OUT!D43="", "", OUT!D43)</f>
        <v>O</v>
      </c>
      <c r="D156" s="28"/>
      <c r="E156" s="8" t="str">
        <f>IF(OUT!E43="", "", OUT!E43)</f>
        <v>72 TRAY</v>
      </c>
      <c r="F156" s="25" t="str">
        <f>IF(OUT!AE43="NEW", "✷", "")</f>
        <v/>
      </c>
      <c r="G156" s="11" t="str">
        <f>IF(OUT!B43="", "", OUT!B43)</f>
        <v>PENSTEMON PINIFOLIUS MERSEA'S YELLOW</v>
      </c>
      <c r="H156" s="21">
        <f t="shared" si="20"/>
        <v>0.91200000000000003</v>
      </c>
      <c r="I156" s="22">
        <f t="shared" si="21"/>
        <v>65.66</v>
      </c>
      <c r="J156" s="37" t="str">
        <f>IF(OUT!F43="", "", OUT!F43)</f>
        <v/>
      </c>
      <c r="K156" s="8">
        <f>IF(OUT!P43="", "", OUT!P43)</f>
        <v>72</v>
      </c>
      <c r="L156" s="8" t="str">
        <f>IF(OUT!AE43="", "", OUT!AE43)</f>
        <v/>
      </c>
      <c r="M156" s="8" t="str">
        <f>IF(OUT!AG43="", "", OUT!AG43)</f>
        <v/>
      </c>
      <c r="N156" s="8" t="str">
        <f>IF(OUT!AQ43="", "", OUT!AQ43)</f>
        <v/>
      </c>
      <c r="O156" s="8" t="str">
        <f>IF(OUT!BM43="", "", OUT!BM43)</f>
        <v>T4</v>
      </c>
      <c r="P156" s="9">
        <f>IF(OUT!N43="", "", OUT!N43)</f>
        <v>0.91200000000000003</v>
      </c>
      <c r="Q156" s="10">
        <f>IF(OUT!O43="", "", OUT!O43)</f>
        <v>65.66</v>
      </c>
      <c r="R156" s="9">
        <f>IF(PPG!H43="", "", PPG!H43)</f>
        <v>0</v>
      </c>
      <c r="S156" s="10">
        <f>IF(PPG!I43="", "", PPG!I43)</f>
        <v>0</v>
      </c>
      <c r="T156" s="9">
        <f>IF(PPG!J43="", "", PPG!J43)</f>
        <v>0</v>
      </c>
      <c r="U156" s="10">
        <f>IF(PPG!K43="", "", PPG!K43)</f>
        <v>0</v>
      </c>
      <c r="V156" s="9">
        <f>IF(PPG!L43="", "", PPG!L43)</f>
        <v>0</v>
      </c>
      <c r="W156" s="10">
        <f>IF(PPG!M43="", "", PPG!M43)</f>
        <v>0</v>
      </c>
      <c r="X156" s="9">
        <f>IF(PPG!N43="", "", PPG!N43)</f>
        <v>0</v>
      </c>
      <c r="Y156" s="10">
        <f>IF(PPG!O43="", "", PPG!O43)</f>
        <v>0</v>
      </c>
      <c r="Z156" s="9">
        <f>IF(PPG!Q43="", "", PPG!Q43)</f>
        <v>0.91200000000000003</v>
      </c>
      <c r="AA156" s="10">
        <f>IF(PPG!R43="", "", PPG!R43)</f>
        <v>65.66</v>
      </c>
      <c r="AB156" s="9">
        <f>IF(PPG!S43="", "", PPG!S43)</f>
        <v>0</v>
      </c>
      <c r="AC156" s="10">
        <f>IF(PPG!T43="", "", PPG!T43)</f>
        <v>0</v>
      </c>
      <c r="AD156" s="9">
        <f>IF(PPG!U43="", "", PPG!U43)</f>
        <v>0</v>
      </c>
      <c r="AE156" s="10">
        <f>IF(PPG!V43="", "", PPG!V43)</f>
        <v>0</v>
      </c>
      <c r="AF156" s="9">
        <f>IF(PPG!W43="", "", PPG!W43)</f>
        <v>0</v>
      </c>
      <c r="AG156" s="10">
        <f>IF(PPG!X43="", "", PPG!X43)</f>
        <v>0</v>
      </c>
      <c r="AH156" s="9">
        <f>IF(PPG!Y43="", "", PPG!Y43)</f>
        <v>0</v>
      </c>
      <c r="AI156" s="10">
        <f>IF(PPG!Z43="", "", PPG!Z43)</f>
        <v>0</v>
      </c>
      <c r="AJ156" s="33" t="str">
        <f t="shared" si="22"/>
        <v>0.00</v>
      </c>
      <c r="AK156" s="8" t="str">
        <f t="shared" si="23"/>
        <v>0</v>
      </c>
      <c r="AL156" s="8" t="str">
        <f t="shared" si="24"/>
        <v>0</v>
      </c>
    </row>
    <row r="157" spans="1:38">
      <c r="A157" s="8">
        <f>IF(OUT!C130="", "", OUT!C130)</f>
        <v>731</v>
      </c>
      <c r="B157" s="20">
        <f>IF(OUT!A130="", "", OUT!A130)</f>
        <v>79130</v>
      </c>
      <c r="C157" s="8" t="str">
        <f>IF(OUT!D130="", "", OUT!D130)</f>
        <v>O</v>
      </c>
      <c r="D157" s="28"/>
      <c r="E157" s="8" t="str">
        <f>IF(OUT!E130="", "", OUT!E130)</f>
        <v>72 TRAY</v>
      </c>
      <c r="F157" s="25" t="str">
        <f>IF(OUT!AE130="NEW", "✷", "")</f>
        <v/>
      </c>
      <c r="G157" s="11" t="str">
        <f>IF(OUT!B130="", "", OUT!B130)</f>
        <v>PENSTEMON PSEUDOSPECTABILIS    PLANT SELECT</v>
      </c>
      <c r="H157" s="21">
        <f t="shared" si="20"/>
        <v>0.98599999999999999</v>
      </c>
      <c r="I157" s="22">
        <f t="shared" si="21"/>
        <v>70.989999999999995</v>
      </c>
      <c r="J157" s="37" t="str">
        <f>IF(OUT!F130="", "", OUT!F130)</f>
        <v/>
      </c>
      <c r="K157" s="8">
        <f>IF(OUT!P130="", "", OUT!P130)</f>
        <v>72</v>
      </c>
      <c r="L157" s="8" t="str">
        <f>IF(OUT!AE130="", "", OUT!AE130)</f>
        <v/>
      </c>
      <c r="M157" s="8" t="str">
        <f>IF(OUT!AG130="", "", OUT!AG130)</f>
        <v>PAT</v>
      </c>
      <c r="N157" s="8" t="str">
        <f>IF(OUT!AQ130="", "", OUT!AQ130)</f>
        <v/>
      </c>
      <c r="O157" s="8" t="str">
        <f>IF(OUT!BM130="", "", OUT!BM130)</f>
        <v>T4</v>
      </c>
      <c r="P157" s="9">
        <f>IF(OUT!N130="", "", OUT!N130)</f>
        <v>0.98599999999999999</v>
      </c>
      <c r="Q157" s="10">
        <f>IF(OUT!O130="", "", OUT!O130)</f>
        <v>70.989999999999995</v>
      </c>
      <c r="R157" s="9">
        <f>IF(PPG!H130="", "", PPG!H130)</f>
        <v>0</v>
      </c>
      <c r="S157" s="10">
        <f>IF(PPG!I130="", "", PPG!I130)</f>
        <v>0</v>
      </c>
      <c r="T157" s="9">
        <f>IF(PPG!J130="", "", PPG!J130)</f>
        <v>0</v>
      </c>
      <c r="U157" s="10">
        <f>IF(PPG!K130="", "", PPG!K130)</f>
        <v>0</v>
      </c>
      <c r="V157" s="9">
        <f>IF(PPG!L130="", "", PPG!L130)</f>
        <v>0</v>
      </c>
      <c r="W157" s="10">
        <f>IF(PPG!M130="", "", PPG!M130)</f>
        <v>0</v>
      </c>
      <c r="X157" s="9">
        <f>IF(PPG!N130="", "", PPG!N130)</f>
        <v>0</v>
      </c>
      <c r="Y157" s="10">
        <f>IF(PPG!O130="", "", PPG!O130)</f>
        <v>0</v>
      </c>
      <c r="Z157" s="9">
        <f>IF(PPG!Q130="", "", PPG!Q130)</f>
        <v>0.98599999999999999</v>
      </c>
      <c r="AA157" s="10">
        <f>IF(PPG!R130="", "", PPG!R130)</f>
        <v>70.989999999999995</v>
      </c>
      <c r="AB157" s="9">
        <f>IF(PPG!S130="", "", PPG!S130)</f>
        <v>0</v>
      </c>
      <c r="AC157" s="10">
        <f>IF(PPG!T130="", "", PPG!T130)</f>
        <v>0</v>
      </c>
      <c r="AD157" s="9">
        <f>IF(PPG!U130="", "", PPG!U130)</f>
        <v>0</v>
      </c>
      <c r="AE157" s="10">
        <f>IF(PPG!V130="", "", PPG!V130)</f>
        <v>0</v>
      </c>
      <c r="AF157" s="9">
        <f>IF(PPG!W130="", "", PPG!W130)</f>
        <v>0</v>
      </c>
      <c r="AG157" s="10">
        <f>IF(PPG!X130="", "", PPG!X130)</f>
        <v>0</v>
      </c>
      <c r="AH157" s="9">
        <f>IF(PPG!Y130="", "", PPG!Y130)</f>
        <v>0</v>
      </c>
      <c r="AI157" s="10">
        <f>IF(PPG!Z130="", "", PPG!Z130)</f>
        <v>0</v>
      </c>
      <c r="AJ157" s="33" t="str">
        <f t="shared" si="22"/>
        <v>0.00</v>
      </c>
      <c r="AK157" s="8" t="str">
        <f t="shared" si="23"/>
        <v>0</v>
      </c>
      <c r="AL157" s="8" t="str">
        <f t="shared" si="24"/>
        <v>0</v>
      </c>
    </row>
    <row r="158" spans="1:38">
      <c r="A158" s="8">
        <f>IF(OUT!C8="", "", OUT!C8)</f>
        <v>731</v>
      </c>
      <c r="B158" s="20">
        <f>IF(OUT!A8="", "", OUT!A8)</f>
        <v>30365</v>
      </c>
      <c r="C158" s="8" t="str">
        <f>IF(OUT!D8="", "", OUT!D8)</f>
        <v>O</v>
      </c>
      <c r="D158" s="28"/>
      <c r="E158" s="8" t="str">
        <f>IF(OUT!E8="", "", OUT!E8)</f>
        <v>72 TRAY</v>
      </c>
      <c r="F158" s="25" t="str">
        <f>IF(OUT!AE8="NEW", "✷", "")</f>
        <v/>
      </c>
      <c r="G158" s="11" t="str">
        <f>IF(OUT!B8="", "", OUT!B8)</f>
        <v>PEROVSKIA ATRIPLICIFOLIA RUSSIAN SAGE</v>
      </c>
      <c r="H158" s="21">
        <f t="shared" si="20"/>
        <v>0.85799999999999998</v>
      </c>
      <c r="I158" s="22">
        <f t="shared" si="21"/>
        <v>61.77</v>
      </c>
      <c r="J158" s="37" t="str">
        <f>IF(OUT!F8="", "", OUT!F8)</f>
        <v/>
      </c>
      <c r="K158" s="8">
        <f>IF(OUT!P8="", "", OUT!P8)</f>
        <v>72</v>
      </c>
      <c r="L158" s="8" t="str">
        <f>IF(OUT!AE8="", "", OUT!AE8)</f>
        <v/>
      </c>
      <c r="M158" s="8" t="str">
        <f>IF(OUT!AG8="", "", OUT!AG8)</f>
        <v/>
      </c>
      <c r="N158" s="8" t="str">
        <f>IF(OUT!AQ8="", "", OUT!AQ8)</f>
        <v>CUT</v>
      </c>
      <c r="O158" s="8" t="str">
        <f>IF(OUT!BM8="", "", OUT!BM8)</f>
        <v>T4</v>
      </c>
      <c r="P158" s="9">
        <f>IF(OUT!N8="", "", OUT!N8)</f>
        <v>0.85799999999999998</v>
      </c>
      <c r="Q158" s="10">
        <f>IF(OUT!O8="", "", OUT!O8)</f>
        <v>61.77</v>
      </c>
      <c r="R158" s="9">
        <f>IF(PPG!H8="", "", PPG!H8)</f>
        <v>0</v>
      </c>
      <c r="S158" s="10">
        <f>IF(PPG!I8="", "", PPG!I8)</f>
        <v>0</v>
      </c>
      <c r="T158" s="9">
        <f>IF(PPG!J8="", "", PPG!J8)</f>
        <v>0</v>
      </c>
      <c r="U158" s="10">
        <f>IF(PPG!K8="", "", PPG!K8)</f>
        <v>0</v>
      </c>
      <c r="V158" s="9">
        <f>IF(PPG!L8="", "", PPG!L8)</f>
        <v>0</v>
      </c>
      <c r="W158" s="10">
        <f>IF(PPG!M8="", "", PPG!M8)</f>
        <v>0</v>
      </c>
      <c r="X158" s="9">
        <f>IF(PPG!N8="", "", PPG!N8)</f>
        <v>0</v>
      </c>
      <c r="Y158" s="10">
        <f>IF(PPG!O8="", "", PPG!O8)</f>
        <v>0</v>
      </c>
      <c r="Z158" s="9">
        <f>IF(PPG!Q8="", "", PPG!Q8)</f>
        <v>0.85799999999999998</v>
      </c>
      <c r="AA158" s="10">
        <f>IF(PPG!R8="", "", PPG!R8)</f>
        <v>61.77</v>
      </c>
      <c r="AB158" s="9">
        <f>IF(PPG!S8="", "", PPG!S8)</f>
        <v>0</v>
      </c>
      <c r="AC158" s="10">
        <f>IF(PPG!T8="", "", PPG!T8)</f>
        <v>0</v>
      </c>
      <c r="AD158" s="9">
        <f>IF(PPG!U8="", "", PPG!U8)</f>
        <v>0</v>
      </c>
      <c r="AE158" s="10">
        <f>IF(PPG!V8="", "", PPG!V8)</f>
        <v>0</v>
      </c>
      <c r="AF158" s="9">
        <f>IF(PPG!W8="", "", PPG!W8)</f>
        <v>0</v>
      </c>
      <c r="AG158" s="10">
        <f>IF(PPG!X8="", "", PPG!X8)</f>
        <v>0</v>
      </c>
      <c r="AH158" s="9">
        <f>IF(PPG!Y8="", "", PPG!Y8)</f>
        <v>0</v>
      </c>
      <c r="AI158" s="10">
        <f>IF(PPG!Z8="", "", PPG!Z8)</f>
        <v>0</v>
      </c>
      <c r="AJ158" s="33" t="str">
        <f t="shared" si="22"/>
        <v>0.00</v>
      </c>
      <c r="AK158" s="8" t="str">
        <f t="shared" si="23"/>
        <v>0</v>
      </c>
      <c r="AL158" s="8" t="str">
        <f t="shared" si="24"/>
        <v>0</v>
      </c>
    </row>
    <row r="159" spans="1:38">
      <c r="A159" s="8">
        <f>IF(OUT!C131="", "", OUT!C131)</f>
        <v>731</v>
      </c>
      <c r="B159" s="20">
        <f>IF(OUT!A131="", "", OUT!A131)</f>
        <v>79132</v>
      </c>
      <c r="C159" s="8" t="str">
        <f>IF(OUT!D131="", "", OUT!D131)</f>
        <v>O</v>
      </c>
      <c r="D159" s="28"/>
      <c r="E159" s="8" t="str">
        <f>IF(OUT!E131="", "", OUT!E131)</f>
        <v>72 TRAY</v>
      </c>
      <c r="F159" s="25" t="str">
        <f>IF(OUT!AE131="NEW", "✷", "")</f>
        <v/>
      </c>
      <c r="G159" s="11" t="str">
        <f>IF(OUT!B131="", "", OUT!B131)</f>
        <v>POLYGALA FRUTICOSA PETITE BUTTERFLY</v>
      </c>
      <c r="H159" s="21">
        <f t="shared" si="20"/>
        <v>1.0620000000000001</v>
      </c>
      <c r="I159" s="22">
        <f t="shared" si="21"/>
        <v>76.459999999999994</v>
      </c>
      <c r="J159" s="37" t="str">
        <f>IF(OUT!F131="", "", OUT!F131)</f>
        <v/>
      </c>
      <c r="K159" s="8">
        <f>IF(OUT!P131="", "", OUT!P131)</f>
        <v>72</v>
      </c>
      <c r="L159" s="8" t="str">
        <f>IF(OUT!AE131="", "", OUT!AE131)</f>
        <v/>
      </c>
      <c r="M159" s="8" t="str">
        <f>IF(OUT!AG131="", "", OUT!AG131)</f>
        <v/>
      </c>
      <c r="N159" s="8" t="str">
        <f>IF(OUT!AQ131="", "", OUT!AQ131)</f>
        <v/>
      </c>
      <c r="O159" s="8" t="str">
        <f>IF(OUT!BM131="", "", OUT!BM131)</f>
        <v>T4</v>
      </c>
      <c r="P159" s="9">
        <f>IF(OUT!N131="", "", OUT!N131)</f>
        <v>1.0620000000000001</v>
      </c>
      <c r="Q159" s="10">
        <f>IF(OUT!O131="", "", OUT!O131)</f>
        <v>76.459999999999994</v>
      </c>
      <c r="R159" s="9">
        <f>IF(PPG!H131="", "", PPG!H131)</f>
        <v>0</v>
      </c>
      <c r="S159" s="10">
        <f>IF(PPG!I131="", "", PPG!I131)</f>
        <v>0</v>
      </c>
      <c r="T159" s="9">
        <f>IF(PPG!J131="", "", PPG!J131)</f>
        <v>0</v>
      </c>
      <c r="U159" s="10">
        <f>IF(PPG!K131="", "", PPG!K131)</f>
        <v>0</v>
      </c>
      <c r="V159" s="9">
        <f>IF(PPG!L131="", "", PPG!L131)</f>
        <v>0</v>
      </c>
      <c r="W159" s="10">
        <f>IF(PPG!M131="", "", PPG!M131)</f>
        <v>0</v>
      </c>
      <c r="X159" s="9">
        <f>IF(PPG!N131="", "", PPG!N131)</f>
        <v>0</v>
      </c>
      <c r="Y159" s="10">
        <f>IF(PPG!O131="", "", PPG!O131)</f>
        <v>0</v>
      </c>
      <c r="Z159" s="9">
        <f>IF(PPG!Q131="", "", PPG!Q131)</f>
        <v>1.0620000000000001</v>
      </c>
      <c r="AA159" s="10">
        <f>IF(PPG!R131="", "", PPG!R131)</f>
        <v>76.459999999999994</v>
      </c>
      <c r="AB159" s="9">
        <f>IF(PPG!S131="", "", PPG!S131)</f>
        <v>0</v>
      </c>
      <c r="AC159" s="10">
        <f>IF(PPG!T131="", "", PPG!T131)</f>
        <v>0</v>
      </c>
      <c r="AD159" s="9">
        <f>IF(PPG!U131="", "", PPG!U131)</f>
        <v>0</v>
      </c>
      <c r="AE159" s="10">
        <f>IF(PPG!V131="", "", PPG!V131)</f>
        <v>0</v>
      </c>
      <c r="AF159" s="9">
        <f>IF(PPG!W131="", "", PPG!W131)</f>
        <v>0</v>
      </c>
      <c r="AG159" s="10">
        <f>IF(PPG!X131="", "", PPG!X131)</f>
        <v>0</v>
      </c>
      <c r="AH159" s="9">
        <f>IF(PPG!Y131="", "", PPG!Y131)</f>
        <v>0</v>
      </c>
      <c r="AI159" s="10">
        <f>IF(PPG!Z131="", "", PPG!Z131)</f>
        <v>0</v>
      </c>
      <c r="AJ159" s="33" t="str">
        <f t="shared" si="22"/>
        <v>0.00</v>
      </c>
      <c r="AK159" s="8" t="str">
        <f t="shared" si="23"/>
        <v>0</v>
      </c>
      <c r="AL159" s="8" t="str">
        <f t="shared" si="24"/>
        <v>0</v>
      </c>
    </row>
    <row r="160" spans="1:38">
      <c r="A160" s="8">
        <f>IF(OUT!C177="", "", OUT!C177)</f>
        <v>731</v>
      </c>
      <c r="B160" s="20">
        <f>IF(OUT!A177="", "", OUT!A177)</f>
        <v>91383</v>
      </c>
      <c r="C160" s="8" t="str">
        <f>IF(OUT!D177="", "", OUT!D177)</f>
        <v>O</v>
      </c>
      <c r="D160" s="28"/>
      <c r="E160" s="8" t="str">
        <f>IF(OUT!E177="", "", OUT!E177)</f>
        <v>72 TRAY</v>
      </c>
      <c r="F160" s="25" t="str">
        <f>IF(OUT!AE177="NEW", "✷", "")</f>
        <v/>
      </c>
      <c r="G160" s="11" t="str">
        <f>IF(OUT!B177="", "", OUT!B177)</f>
        <v>RHAMNUS CALIFORNICA EVE CASE</v>
      </c>
      <c r="H160" s="21">
        <f t="shared" si="20"/>
        <v>1.448</v>
      </c>
      <c r="I160" s="22">
        <f t="shared" si="21"/>
        <v>104.25</v>
      </c>
      <c r="J160" s="37" t="str">
        <f>IF(OUT!F177="", "", OUT!F177)</f>
        <v/>
      </c>
      <c r="K160" s="8">
        <f>IF(OUT!P177="", "", OUT!P177)</f>
        <v>72</v>
      </c>
      <c r="L160" s="8" t="str">
        <f>IF(OUT!AE177="", "", OUT!AE177)</f>
        <v/>
      </c>
      <c r="M160" s="8" t="str">
        <f>IF(OUT!AG177="", "", OUT!AG177)</f>
        <v/>
      </c>
      <c r="N160" s="8" t="str">
        <f>IF(OUT!AQ177="", "", OUT!AQ177)</f>
        <v/>
      </c>
      <c r="O160" s="8" t="str">
        <f>IF(OUT!BM177="", "", OUT!BM177)</f>
        <v>T4</v>
      </c>
      <c r="P160" s="9">
        <f>IF(OUT!N177="", "", OUT!N177)</f>
        <v>1.448</v>
      </c>
      <c r="Q160" s="10">
        <f>IF(OUT!O177="", "", OUT!O177)</f>
        <v>104.25</v>
      </c>
      <c r="R160" s="9">
        <f>IF(PPG!H177="", "", PPG!H177)</f>
        <v>0</v>
      </c>
      <c r="S160" s="10">
        <f>IF(PPG!I177="", "", PPG!I177)</f>
        <v>0</v>
      </c>
      <c r="T160" s="9">
        <f>IF(PPG!J177="", "", PPG!J177)</f>
        <v>0</v>
      </c>
      <c r="U160" s="10">
        <f>IF(PPG!K177="", "", PPG!K177)</f>
        <v>0</v>
      </c>
      <c r="V160" s="9">
        <f>IF(PPG!L177="", "", PPG!L177)</f>
        <v>0</v>
      </c>
      <c r="W160" s="10">
        <f>IF(PPG!M177="", "", PPG!M177)</f>
        <v>0</v>
      </c>
      <c r="X160" s="9">
        <f>IF(PPG!N177="", "", PPG!N177)</f>
        <v>0</v>
      </c>
      <c r="Y160" s="10">
        <f>IF(PPG!O177="", "", PPG!O177)</f>
        <v>0</v>
      </c>
      <c r="Z160" s="9">
        <f>IF(PPG!Q177="", "", PPG!Q177)</f>
        <v>1.448</v>
      </c>
      <c r="AA160" s="10">
        <f>IF(PPG!R177="", "", PPG!R177)</f>
        <v>104.25</v>
      </c>
      <c r="AB160" s="9">
        <f>IF(PPG!S177="", "", PPG!S177)</f>
        <v>0</v>
      </c>
      <c r="AC160" s="10">
        <f>IF(PPG!T177="", "", PPG!T177)</f>
        <v>0</v>
      </c>
      <c r="AD160" s="9">
        <f>IF(PPG!U177="", "", PPG!U177)</f>
        <v>0</v>
      </c>
      <c r="AE160" s="10">
        <f>IF(PPG!V177="", "", PPG!V177)</f>
        <v>0</v>
      </c>
      <c r="AF160" s="9">
        <f>IF(PPG!W177="", "", PPG!W177)</f>
        <v>0</v>
      </c>
      <c r="AG160" s="10">
        <f>IF(PPG!X177="", "", PPG!X177)</f>
        <v>0</v>
      </c>
      <c r="AH160" s="9">
        <f>IF(PPG!Y177="", "", PPG!Y177)</f>
        <v>0</v>
      </c>
      <c r="AI160" s="10">
        <f>IF(PPG!Z177="", "", PPG!Z177)</f>
        <v>0</v>
      </c>
      <c r="AJ160" s="33" t="str">
        <f t="shared" si="22"/>
        <v>0.00</v>
      </c>
      <c r="AK160" s="8" t="str">
        <f t="shared" si="23"/>
        <v>0</v>
      </c>
      <c r="AL160" s="8" t="str">
        <f t="shared" si="24"/>
        <v>0</v>
      </c>
    </row>
    <row r="161" spans="1:38">
      <c r="A161" s="8">
        <f>IF(OUT!C178="", "", OUT!C178)</f>
        <v>731</v>
      </c>
      <c r="B161" s="20">
        <f>IF(OUT!A178="", "", OUT!A178)</f>
        <v>91384</v>
      </c>
      <c r="C161" s="8" t="str">
        <f>IF(OUT!D178="", "", OUT!D178)</f>
        <v>O</v>
      </c>
      <c r="D161" s="28"/>
      <c r="E161" s="8" t="str">
        <f>IF(OUT!E178="", "", OUT!E178)</f>
        <v>72 TRAY</v>
      </c>
      <c r="F161" s="25" t="str">
        <f>IF(OUT!AE178="NEW", "✷", "")</f>
        <v/>
      </c>
      <c r="G161" s="11" t="str">
        <f>IF(OUT!B178="", "", OUT!B178)</f>
        <v>RHAMNUS CALIFORNICA MOUND SAN BRUNO</v>
      </c>
      <c r="H161" s="21">
        <f t="shared" si="20"/>
        <v>1.448</v>
      </c>
      <c r="I161" s="22">
        <f t="shared" si="21"/>
        <v>104.25</v>
      </c>
      <c r="J161" s="37" t="str">
        <f>IF(OUT!F178="", "", OUT!F178)</f>
        <v/>
      </c>
      <c r="K161" s="8">
        <f>IF(OUT!P178="", "", OUT!P178)</f>
        <v>72</v>
      </c>
      <c r="L161" s="8" t="str">
        <f>IF(OUT!AE178="", "", OUT!AE178)</f>
        <v/>
      </c>
      <c r="M161" s="8" t="str">
        <f>IF(OUT!AG178="", "", OUT!AG178)</f>
        <v/>
      </c>
      <c r="N161" s="8" t="str">
        <f>IF(OUT!AQ178="", "", OUT!AQ178)</f>
        <v/>
      </c>
      <c r="O161" s="8" t="str">
        <f>IF(OUT!BM178="", "", OUT!BM178)</f>
        <v>T4</v>
      </c>
      <c r="P161" s="9">
        <f>IF(OUT!N178="", "", OUT!N178)</f>
        <v>1.448</v>
      </c>
      <c r="Q161" s="10">
        <f>IF(OUT!O178="", "", OUT!O178)</f>
        <v>104.25</v>
      </c>
      <c r="R161" s="9">
        <f>IF(PPG!H178="", "", PPG!H178)</f>
        <v>0</v>
      </c>
      <c r="S161" s="10">
        <f>IF(PPG!I178="", "", PPG!I178)</f>
        <v>0</v>
      </c>
      <c r="T161" s="9">
        <f>IF(PPG!J178="", "", PPG!J178)</f>
        <v>0</v>
      </c>
      <c r="U161" s="10">
        <f>IF(PPG!K178="", "", PPG!K178)</f>
        <v>0</v>
      </c>
      <c r="V161" s="9">
        <f>IF(PPG!L178="", "", PPG!L178)</f>
        <v>0</v>
      </c>
      <c r="W161" s="10">
        <f>IF(PPG!M178="", "", PPG!M178)</f>
        <v>0</v>
      </c>
      <c r="X161" s="9">
        <f>IF(PPG!N178="", "", PPG!N178)</f>
        <v>0</v>
      </c>
      <c r="Y161" s="10">
        <f>IF(PPG!O178="", "", PPG!O178)</f>
        <v>0</v>
      </c>
      <c r="Z161" s="9">
        <f>IF(PPG!Q178="", "", PPG!Q178)</f>
        <v>1.448</v>
      </c>
      <c r="AA161" s="10">
        <f>IF(PPG!R178="", "", PPG!R178)</f>
        <v>104.25</v>
      </c>
      <c r="AB161" s="9">
        <f>IF(PPG!S178="", "", PPG!S178)</f>
        <v>0</v>
      </c>
      <c r="AC161" s="10">
        <f>IF(PPG!T178="", "", PPG!T178)</f>
        <v>0</v>
      </c>
      <c r="AD161" s="9">
        <f>IF(PPG!U178="", "", PPG!U178)</f>
        <v>0</v>
      </c>
      <c r="AE161" s="10">
        <f>IF(PPG!V178="", "", PPG!V178)</f>
        <v>0</v>
      </c>
      <c r="AF161" s="9">
        <f>IF(PPG!W178="", "", PPG!W178)</f>
        <v>0</v>
      </c>
      <c r="AG161" s="10">
        <f>IF(PPG!X178="", "", PPG!X178)</f>
        <v>0</v>
      </c>
      <c r="AH161" s="9">
        <f>IF(PPG!Y178="", "", PPG!Y178)</f>
        <v>0</v>
      </c>
      <c r="AI161" s="10">
        <f>IF(PPG!Z178="", "", PPG!Z178)</f>
        <v>0</v>
      </c>
      <c r="AJ161" s="33" t="str">
        <f t="shared" si="22"/>
        <v>0.00</v>
      </c>
      <c r="AK161" s="8" t="str">
        <f t="shared" si="23"/>
        <v>0</v>
      </c>
      <c r="AL161" s="8" t="str">
        <f t="shared" si="24"/>
        <v>0</v>
      </c>
    </row>
    <row r="162" spans="1:38">
      <c r="A162" s="8">
        <f>IF(OUT!C166="", "", OUT!C166)</f>
        <v>731</v>
      </c>
      <c r="B162" s="20">
        <f>IF(OUT!A166="", "", OUT!A166)</f>
        <v>89676</v>
      </c>
      <c r="C162" s="8" t="str">
        <f>IF(OUT!D166="", "", OUT!D166)</f>
        <v>O</v>
      </c>
      <c r="D162" s="28"/>
      <c r="E162" s="8" t="str">
        <f>IF(OUT!E166="", "", OUT!E166)</f>
        <v>72 TRAY</v>
      </c>
      <c r="F162" s="25" t="str">
        <f>IF(OUT!AE166="NEW", "✷", "")</f>
        <v/>
      </c>
      <c r="G162" s="11" t="str">
        <f>IF(OUT!B166="", "", OUT!B166)</f>
        <v>RIBES VIBRUNIFOLIUM</v>
      </c>
      <c r="H162" s="21">
        <f t="shared" si="20"/>
        <v>1.0620000000000001</v>
      </c>
      <c r="I162" s="22">
        <f t="shared" si="21"/>
        <v>76.459999999999994</v>
      </c>
      <c r="J162" s="37" t="str">
        <f>IF(OUT!F166="", "", OUT!F166)</f>
        <v/>
      </c>
      <c r="K162" s="8">
        <f>IF(OUT!P166="", "", OUT!P166)</f>
        <v>72</v>
      </c>
      <c r="L162" s="8" t="str">
        <f>IF(OUT!AE166="", "", OUT!AE166)</f>
        <v/>
      </c>
      <c r="M162" s="8" t="str">
        <f>IF(OUT!AG166="", "", OUT!AG166)</f>
        <v/>
      </c>
      <c r="N162" s="8" t="str">
        <f>IF(OUT!AQ166="", "", OUT!AQ166)</f>
        <v/>
      </c>
      <c r="O162" s="8" t="str">
        <f>IF(OUT!BM166="", "", OUT!BM166)</f>
        <v>T4</v>
      </c>
      <c r="P162" s="9">
        <f>IF(OUT!N166="", "", OUT!N166)</f>
        <v>1.0620000000000001</v>
      </c>
      <c r="Q162" s="10">
        <f>IF(OUT!O166="", "", OUT!O166)</f>
        <v>76.459999999999994</v>
      </c>
      <c r="R162" s="9">
        <f>IF(PPG!H166="", "", PPG!H166)</f>
        <v>0</v>
      </c>
      <c r="S162" s="10">
        <f>IF(PPG!I166="", "", PPG!I166)</f>
        <v>0</v>
      </c>
      <c r="T162" s="9">
        <f>IF(PPG!J166="", "", PPG!J166)</f>
        <v>0</v>
      </c>
      <c r="U162" s="10">
        <f>IF(PPG!K166="", "", PPG!K166)</f>
        <v>0</v>
      </c>
      <c r="V162" s="9">
        <f>IF(PPG!L166="", "", PPG!L166)</f>
        <v>0</v>
      </c>
      <c r="W162" s="10">
        <f>IF(PPG!M166="", "", PPG!M166)</f>
        <v>0</v>
      </c>
      <c r="X162" s="9">
        <f>IF(PPG!N166="", "", PPG!N166)</f>
        <v>0</v>
      </c>
      <c r="Y162" s="10">
        <f>IF(PPG!O166="", "", PPG!O166)</f>
        <v>0</v>
      </c>
      <c r="Z162" s="9">
        <f>IF(PPG!Q166="", "", PPG!Q166)</f>
        <v>1.0620000000000001</v>
      </c>
      <c r="AA162" s="10">
        <f>IF(PPG!R166="", "", PPG!R166)</f>
        <v>76.459999999999994</v>
      </c>
      <c r="AB162" s="9">
        <f>IF(PPG!S166="", "", PPG!S166)</f>
        <v>0</v>
      </c>
      <c r="AC162" s="10">
        <f>IF(PPG!T166="", "", PPG!T166)</f>
        <v>0</v>
      </c>
      <c r="AD162" s="9">
        <f>IF(PPG!U166="", "", PPG!U166)</f>
        <v>0</v>
      </c>
      <c r="AE162" s="10">
        <f>IF(PPG!V166="", "", PPG!V166)</f>
        <v>0</v>
      </c>
      <c r="AF162" s="9">
        <f>IF(PPG!W166="", "", PPG!W166)</f>
        <v>0</v>
      </c>
      <c r="AG162" s="10">
        <f>IF(PPG!X166="", "", PPG!X166)</f>
        <v>0</v>
      </c>
      <c r="AH162" s="9">
        <f>IF(PPG!Y166="", "", PPG!Y166)</f>
        <v>0</v>
      </c>
      <c r="AI162" s="10">
        <f>IF(PPG!Z166="", "", PPG!Z166)</f>
        <v>0</v>
      </c>
      <c r="AJ162" s="33" t="str">
        <f t="shared" si="22"/>
        <v>0.00</v>
      </c>
      <c r="AK162" s="8" t="str">
        <f t="shared" si="23"/>
        <v>0</v>
      </c>
      <c r="AL162" s="8" t="str">
        <f t="shared" si="24"/>
        <v>0</v>
      </c>
    </row>
    <row r="163" spans="1:38">
      <c r="A163" s="8">
        <f>IF(OUT!C112="", "", OUT!C112)</f>
        <v>731</v>
      </c>
      <c r="B163" s="20">
        <f>IF(OUT!A112="", "", OUT!A112)</f>
        <v>74398</v>
      </c>
      <c r="C163" s="8" t="str">
        <f>IF(OUT!D112="", "", OUT!D112)</f>
        <v>O</v>
      </c>
      <c r="D163" s="28"/>
      <c r="E163" s="8" t="str">
        <f>IF(OUT!E112="", "", OUT!E112)</f>
        <v>72 TRAY</v>
      </c>
      <c r="F163" s="25" t="str">
        <f>IF(OUT!AE112="NEW", "✷", "")</f>
        <v/>
      </c>
      <c r="G163" s="11" t="str">
        <f>IF(OUT!B112="", "", OUT!B112)</f>
        <v>ROSE SHRUB ROSE ICEBURG (White)</v>
      </c>
      <c r="H163" s="21">
        <f t="shared" si="20"/>
        <v>0.98599999999999999</v>
      </c>
      <c r="I163" s="22">
        <f t="shared" si="21"/>
        <v>70.989999999999995</v>
      </c>
      <c r="J163" s="37" t="str">
        <f>IF(OUT!F112="", "", OUT!F112)</f>
        <v/>
      </c>
      <c r="K163" s="8">
        <f>IF(OUT!P112="", "", OUT!P112)</f>
        <v>72</v>
      </c>
      <c r="L163" s="8" t="str">
        <f>IF(OUT!AE112="", "", OUT!AE112)</f>
        <v/>
      </c>
      <c r="M163" s="8" t="str">
        <f>IF(OUT!AG112="", "", OUT!AG112)</f>
        <v/>
      </c>
      <c r="N163" s="8" t="str">
        <f>IF(OUT!AQ112="", "", OUT!AQ112)</f>
        <v/>
      </c>
      <c r="O163" s="8" t="str">
        <f>IF(OUT!BM112="", "", OUT!BM112)</f>
        <v>T4</v>
      </c>
      <c r="P163" s="9">
        <f>IF(OUT!N112="", "", OUT!N112)</f>
        <v>0.98599999999999999</v>
      </c>
      <c r="Q163" s="10">
        <f>IF(OUT!O112="", "", OUT!O112)</f>
        <v>70.989999999999995</v>
      </c>
      <c r="R163" s="9">
        <f>IF(PPG!H112="", "", PPG!H112)</f>
        <v>0</v>
      </c>
      <c r="S163" s="10">
        <f>IF(PPG!I112="", "", PPG!I112)</f>
        <v>0</v>
      </c>
      <c r="T163" s="9">
        <f>IF(PPG!J112="", "", PPG!J112)</f>
        <v>0</v>
      </c>
      <c r="U163" s="10">
        <f>IF(PPG!K112="", "", PPG!K112)</f>
        <v>0</v>
      </c>
      <c r="V163" s="9">
        <f>IF(PPG!L112="", "", PPG!L112)</f>
        <v>0</v>
      </c>
      <c r="W163" s="10">
        <f>IF(PPG!M112="", "", PPG!M112)</f>
        <v>0</v>
      </c>
      <c r="X163" s="9">
        <f>IF(PPG!N112="", "", PPG!N112)</f>
        <v>0</v>
      </c>
      <c r="Y163" s="10">
        <f>IF(PPG!O112="", "", PPG!O112)</f>
        <v>0</v>
      </c>
      <c r="Z163" s="9">
        <f>IF(PPG!Q112="", "", PPG!Q112)</f>
        <v>0.98599999999999999</v>
      </c>
      <c r="AA163" s="10">
        <f>IF(PPG!R112="", "", PPG!R112)</f>
        <v>70.989999999999995</v>
      </c>
      <c r="AB163" s="9">
        <f>IF(PPG!S112="", "", PPG!S112)</f>
        <v>0</v>
      </c>
      <c r="AC163" s="10">
        <f>IF(PPG!T112="", "", PPG!T112)</f>
        <v>0</v>
      </c>
      <c r="AD163" s="9">
        <f>IF(PPG!U112="", "", PPG!U112)</f>
        <v>0</v>
      </c>
      <c r="AE163" s="10">
        <f>IF(PPG!V112="", "", PPG!V112)</f>
        <v>0</v>
      </c>
      <c r="AF163" s="9">
        <f>IF(PPG!W112="", "", PPG!W112)</f>
        <v>0</v>
      </c>
      <c r="AG163" s="10">
        <f>IF(PPG!X112="", "", PPG!X112)</f>
        <v>0</v>
      </c>
      <c r="AH163" s="9">
        <f>IF(PPG!Y112="", "", PPG!Y112)</f>
        <v>0</v>
      </c>
      <c r="AI163" s="10">
        <f>IF(PPG!Z112="", "", PPG!Z112)</f>
        <v>0</v>
      </c>
      <c r="AJ163" s="33" t="str">
        <f t="shared" si="22"/>
        <v>0.00</v>
      </c>
      <c r="AK163" s="8" t="str">
        <f t="shared" si="23"/>
        <v>0</v>
      </c>
      <c r="AL163" s="8" t="str">
        <f t="shared" si="24"/>
        <v>0</v>
      </c>
    </row>
    <row r="164" spans="1:38">
      <c r="A164" s="8">
        <f>IF(OUT!C90="", "", OUT!C90)</f>
        <v>731</v>
      </c>
      <c r="B164" s="20">
        <f>IF(OUT!A90="", "", OUT!A90)</f>
        <v>66709</v>
      </c>
      <c r="C164" s="8" t="str">
        <f>IF(OUT!D90="", "", OUT!D90)</f>
        <v>O</v>
      </c>
      <c r="D164" s="28"/>
      <c r="E164" s="8" t="str">
        <f>IF(OUT!E90="", "", OUT!E90)</f>
        <v>72 TRAY</v>
      </c>
      <c r="F164" s="25" t="str">
        <f>IF(OUT!AE90="NEW", "✷", "")</f>
        <v/>
      </c>
      <c r="G164" s="11" t="str">
        <f>IF(OUT!B90="", "", OUT!B90)</f>
        <v>RUBUS PENTALOBUS EMERALD CARPET</v>
      </c>
      <c r="H164" s="21">
        <f t="shared" si="20"/>
        <v>0.879</v>
      </c>
      <c r="I164" s="22">
        <f t="shared" si="21"/>
        <v>63.28</v>
      </c>
      <c r="J164" s="37" t="str">
        <f>IF(OUT!F90="", "", OUT!F90)</f>
        <v/>
      </c>
      <c r="K164" s="8">
        <f>IF(OUT!P90="", "", OUT!P90)</f>
        <v>72</v>
      </c>
      <c r="L164" s="8" t="str">
        <f>IF(OUT!AE90="", "", OUT!AE90)</f>
        <v/>
      </c>
      <c r="M164" s="8" t="str">
        <f>IF(OUT!AG90="", "", OUT!AG90)</f>
        <v/>
      </c>
      <c r="N164" s="8" t="str">
        <f>IF(OUT!AQ90="", "", OUT!AQ90)</f>
        <v/>
      </c>
      <c r="O164" s="8" t="str">
        <f>IF(OUT!BM90="", "", OUT!BM90)</f>
        <v>T4</v>
      </c>
      <c r="P164" s="9">
        <f>IF(OUT!N90="", "", OUT!N90)</f>
        <v>0.879</v>
      </c>
      <c r="Q164" s="10">
        <f>IF(OUT!O90="", "", OUT!O90)</f>
        <v>63.28</v>
      </c>
      <c r="R164" s="9">
        <f>IF(PPG!H90="", "", PPG!H90)</f>
        <v>0</v>
      </c>
      <c r="S164" s="10">
        <f>IF(PPG!I90="", "", PPG!I90)</f>
        <v>0</v>
      </c>
      <c r="T164" s="9">
        <f>IF(PPG!J90="", "", PPG!J90)</f>
        <v>0</v>
      </c>
      <c r="U164" s="10">
        <f>IF(PPG!K90="", "", PPG!K90)</f>
        <v>0</v>
      </c>
      <c r="V164" s="9">
        <f>IF(PPG!L90="", "", PPG!L90)</f>
        <v>0</v>
      </c>
      <c r="W164" s="10">
        <f>IF(PPG!M90="", "", PPG!M90)</f>
        <v>0</v>
      </c>
      <c r="X164" s="9">
        <f>IF(PPG!N90="", "", PPG!N90)</f>
        <v>0</v>
      </c>
      <c r="Y164" s="10">
        <f>IF(PPG!O90="", "", PPG!O90)</f>
        <v>0</v>
      </c>
      <c r="Z164" s="9">
        <f>IF(PPG!Q90="", "", PPG!Q90)</f>
        <v>0.879</v>
      </c>
      <c r="AA164" s="10">
        <f>IF(PPG!R90="", "", PPG!R90)</f>
        <v>63.28</v>
      </c>
      <c r="AB164" s="9">
        <f>IF(PPG!S90="", "", PPG!S90)</f>
        <v>0</v>
      </c>
      <c r="AC164" s="10">
        <f>IF(PPG!T90="", "", PPG!T90)</f>
        <v>0</v>
      </c>
      <c r="AD164" s="9">
        <f>IF(PPG!U90="", "", PPG!U90)</f>
        <v>0</v>
      </c>
      <c r="AE164" s="10">
        <f>IF(PPG!V90="", "", PPG!V90)</f>
        <v>0</v>
      </c>
      <c r="AF164" s="9">
        <f>IF(PPG!W90="", "", PPG!W90)</f>
        <v>0</v>
      </c>
      <c r="AG164" s="10">
        <f>IF(PPG!X90="", "", PPG!X90)</f>
        <v>0</v>
      </c>
      <c r="AH164" s="9">
        <f>IF(PPG!Y90="", "", PPG!Y90)</f>
        <v>0</v>
      </c>
      <c r="AI164" s="10">
        <f>IF(PPG!Z90="", "", PPG!Z90)</f>
        <v>0</v>
      </c>
      <c r="AJ164" s="33" t="str">
        <f t="shared" si="22"/>
        <v>0.00</v>
      </c>
      <c r="AK164" s="8" t="str">
        <f t="shared" si="23"/>
        <v>0</v>
      </c>
      <c r="AL164" s="8" t="str">
        <f t="shared" si="24"/>
        <v>0</v>
      </c>
    </row>
    <row r="165" spans="1:38">
      <c r="A165" s="8">
        <f>IF(OUT!C135="", "", OUT!C135)</f>
        <v>731</v>
      </c>
      <c r="B165" s="20">
        <f>IF(OUT!A135="", "", OUT!A135)</f>
        <v>79523</v>
      </c>
      <c r="C165" s="8" t="str">
        <f>IF(OUT!D135="", "", OUT!D135)</f>
        <v>O</v>
      </c>
      <c r="D165" s="28"/>
      <c r="E165" s="8" t="str">
        <f>IF(OUT!E135="", "", OUT!E135)</f>
        <v>72 TRAY</v>
      </c>
      <c r="F165" s="25" t="str">
        <f>IF(OUT!AE135="NEW", "✷", "")</f>
        <v/>
      </c>
      <c r="G165" s="11" t="str">
        <f>IF(OUT!B135="", "", OUT!B135)</f>
        <v>RUSSELIA EQUISETIFORMIS RED</v>
      </c>
      <c r="H165" s="21">
        <f t="shared" si="20"/>
        <v>0.92200000000000004</v>
      </c>
      <c r="I165" s="22">
        <f t="shared" si="21"/>
        <v>66.38</v>
      </c>
      <c r="J165" s="37" t="str">
        <f>IF(OUT!F135="", "", OUT!F135)</f>
        <v/>
      </c>
      <c r="K165" s="8">
        <f>IF(OUT!P135="", "", OUT!P135)</f>
        <v>72</v>
      </c>
      <c r="L165" s="8" t="str">
        <f>IF(OUT!AE135="", "", OUT!AE135)</f>
        <v/>
      </c>
      <c r="M165" s="8" t="str">
        <f>IF(OUT!AG135="", "", OUT!AG135)</f>
        <v/>
      </c>
      <c r="N165" s="8" t="str">
        <f>IF(OUT!AQ135="", "", OUT!AQ135)</f>
        <v/>
      </c>
      <c r="O165" s="8" t="str">
        <f>IF(OUT!BM135="", "", OUT!BM135)</f>
        <v>T4</v>
      </c>
      <c r="P165" s="9">
        <f>IF(OUT!N135="", "", OUT!N135)</f>
        <v>0.92200000000000004</v>
      </c>
      <c r="Q165" s="10">
        <f>IF(OUT!O135="", "", OUT!O135)</f>
        <v>66.38</v>
      </c>
      <c r="R165" s="9">
        <f>IF(PPG!H135="", "", PPG!H135)</f>
        <v>0</v>
      </c>
      <c r="S165" s="10">
        <f>IF(PPG!I135="", "", PPG!I135)</f>
        <v>0</v>
      </c>
      <c r="T165" s="9">
        <f>IF(PPG!J135="", "", PPG!J135)</f>
        <v>0</v>
      </c>
      <c r="U165" s="10">
        <f>IF(PPG!K135="", "", PPG!K135)</f>
        <v>0</v>
      </c>
      <c r="V165" s="9">
        <f>IF(PPG!L135="", "", PPG!L135)</f>
        <v>0</v>
      </c>
      <c r="W165" s="10">
        <f>IF(PPG!M135="", "", PPG!M135)</f>
        <v>0</v>
      </c>
      <c r="X165" s="9">
        <f>IF(PPG!N135="", "", PPG!N135)</f>
        <v>0</v>
      </c>
      <c r="Y165" s="10">
        <f>IF(PPG!O135="", "", PPG!O135)</f>
        <v>0</v>
      </c>
      <c r="Z165" s="9">
        <f>IF(PPG!Q135="", "", PPG!Q135)</f>
        <v>0.92200000000000004</v>
      </c>
      <c r="AA165" s="10">
        <f>IF(PPG!R135="", "", PPG!R135)</f>
        <v>66.38</v>
      </c>
      <c r="AB165" s="9">
        <f>IF(PPG!S135="", "", PPG!S135)</f>
        <v>0</v>
      </c>
      <c r="AC165" s="10">
        <f>IF(PPG!T135="", "", PPG!T135)</f>
        <v>0</v>
      </c>
      <c r="AD165" s="9">
        <f>IF(PPG!U135="", "", PPG!U135)</f>
        <v>0</v>
      </c>
      <c r="AE165" s="10">
        <f>IF(PPG!V135="", "", PPG!V135)</f>
        <v>0</v>
      </c>
      <c r="AF165" s="9">
        <f>IF(PPG!W135="", "", PPG!W135)</f>
        <v>0</v>
      </c>
      <c r="AG165" s="10">
        <f>IF(PPG!X135="", "", PPG!X135)</f>
        <v>0</v>
      </c>
      <c r="AH165" s="9">
        <f>IF(PPG!Y135="", "", PPG!Y135)</f>
        <v>0</v>
      </c>
      <c r="AI165" s="10">
        <f>IF(PPG!Z135="", "", PPG!Z135)</f>
        <v>0</v>
      </c>
      <c r="AJ165" s="33" t="str">
        <f t="shared" si="22"/>
        <v>0.00</v>
      </c>
      <c r="AK165" s="8" t="str">
        <f t="shared" si="23"/>
        <v>0</v>
      </c>
      <c r="AL165" s="8" t="str">
        <f t="shared" si="24"/>
        <v>0</v>
      </c>
    </row>
    <row r="166" spans="1:38">
      <c r="A166" s="8">
        <f>IF(OUT!C167="", "", OUT!C167)</f>
        <v>731</v>
      </c>
      <c r="B166" s="20">
        <f>IF(OUT!A167="", "", OUT!A167)</f>
        <v>89677</v>
      </c>
      <c r="C166" s="8" t="str">
        <f>IF(OUT!D167="", "", OUT!D167)</f>
        <v>O</v>
      </c>
      <c r="D166" s="28"/>
      <c r="E166" s="8" t="str">
        <f>IF(OUT!E167="", "", OUT!E167)</f>
        <v>72 TRAY</v>
      </c>
      <c r="F166" s="25" t="str">
        <f>IF(OUT!AE167="NEW", "✷", "")</f>
        <v/>
      </c>
      <c r="G166" s="11" t="str">
        <f>IF(OUT!B167="", "", OUT!B167)</f>
        <v>RUSSELIA ST ELMO'S FIRE</v>
      </c>
      <c r="H166" s="21">
        <f t="shared" si="20"/>
        <v>0.92200000000000004</v>
      </c>
      <c r="I166" s="22">
        <f t="shared" si="21"/>
        <v>66.38</v>
      </c>
      <c r="J166" s="37" t="str">
        <f>IF(OUT!F167="", "", OUT!F167)</f>
        <v/>
      </c>
      <c r="K166" s="8">
        <f>IF(OUT!P167="", "", OUT!P167)</f>
        <v>72</v>
      </c>
      <c r="L166" s="8" t="str">
        <f>IF(OUT!AE167="", "", OUT!AE167)</f>
        <v/>
      </c>
      <c r="M166" s="8" t="str">
        <f>IF(OUT!AG167="", "", OUT!AG167)</f>
        <v/>
      </c>
      <c r="N166" s="8" t="str">
        <f>IF(OUT!AQ167="", "", OUT!AQ167)</f>
        <v/>
      </c>
      <c r="O166" s="8" t="str">
        <f>IF(OUT!BM167="", "", OUT!BM167)</f>
        <v>T4</v>
      </c>
      <c r="P166" s="9">
        <f>IF(OUT!N167="", "", OUT!N167)</f>
        <v>0.92200000000000004</v>
      </c>
      <c r="Q166" s="10">
        <f>IF(OUT!O167="", "", OUT!O167)</f>
        <v>66.38</v>
      </c>
      <c r="R166" s="9">
        <f>IF(PPG!H167="", "", PPG!H167)</f>
        <v>0</v>
      </c>
      <c r="S166" s="10">
        <f>IF(PPG!I167="", "", PPG!I167)</f>
        <v>0</v>
      </c>
      <c r="T166" s="9">
        <f>IF(PPG!J167="", "", PPG!J167)</f>
        <v>0</v>
      </c>
      <c r="U166" s="10">
        <f>IF(PPG!K167="", "", PPG!K167)</f>
        <v>0</v>
      </c>
      <c r="V166" s="9">
        <f>IF(PPG!L167="", "", PPG!L167)</f>
        <v>0</v>
      </c>
      <c r="W166" s="10">
        <f>IF(PPG!M167="", "", PPG!M167)</f>
        <v>0</v>
      </c>
      <c r="X166" s="9">
        <f>IF(PPG!N167="", "", PPG!N167)</f>
        <v>0</v>
      </c>
      <c r="Y166" s="10">
        <f>IF(PPG!O167="", "", PPG!O167)</f>
        <v>0</v>
      </c>
      <c r="Z166" s="9">
        <f>IF(PPG!Q167="", "", PPG!Q167)</f>
        <v>0.92200000000000004</v>
      </c>
      <c r="AA166" s="10">
        <f>IF(PPG!R167="", "", PPG!R167)</f>
        <v>66.38</v>
      </c>
      <c r="AB166" s="9">
        <f>IF(PPG!S167="", "", PPG!S167)</f>
        <v>0</v>
      </c>
      <c r="AC166" s="10">
        <f>IF(PPG!T167="", "", PPG!T167)</f>
        <v>0</v>
      </c>
      <c r="AD166" s="9">
        <f>IF(PPG!U167="", "", PPG!U167)</f>
        <v>0</v>
      </c>
      <c r="AE166" s="10">
        <f>IF(PPG!V167="", "", PPG!V167)</f>
        <v>0</v>
      </c>
      <c r="AF166" s="9">
        <f>IF(PPG!W167="", "", PPG!W167)</f>
        <v>0</v>
      </c>
      <c r="AG166" s="10">
        <f>IF(PPG!X167="", "", PPG!X167)</f>
        <v>0</v>
      </c>
      <c r="AH166" s="9">
        <f>IF(PPG!Y167="", "", PPG!Y167)</f>
        <v>0</v>
      </c>
      <c r="AI166" s="10">
        <f>IF(PPG!Z167="", "", PPG!Z167)</f>
        <v>0</v>
      </c>
      <c r="AJ166" s="33" t="str">
        <f t="shared" si="22"/>
        <v>0.00</v>
      </c>
      <c r="AK166" s="8" t="str">
        <f t="shared" si="23"/>
        <v>0</v>
      </c>
      <c r="AL166" s="8" t="str">
        <f t="shared" si="24"/>
        <v>0</v>
      </c>
    </row>
    <row r="167" spans="1:38">
      <c r="A167" s="8">
        <f>IF(OUT!C168="", "", OUT!C168)</f>
        <v>731</v>
      </c>
      <c r="B167" s="20">
        <f>IF(OUT!A168="", "", OUT!A168)</f>
        <v>89678</v>
      </c>
      <c r="C167" s="8" t="str">
        <f>IF(OUT!D168="", "", OUT!D168)</f>
        <v>O</v>
      </c>
      <c r="D167" s="28"/>
      <c r="E167" s="8" t="str">
        <f>IF(OUT!E168="", "", OUT!E168)</f>
        <v>72 TRAY</v>
      </c>
      <c r="F167" s="25" t="str">
        <f>IF(OUT!AE168="NEW", "✷", "")</f>
        <v/>
      </c>
      <c r="G167" s="11" t="str">
        <f>IF(OUT!B168="", "", OUT!B168)</f>
        <v>SALVIA CELESTIAL BLUE</v>
      </c>
      <c r="H167" s="21">
        <f t="shared" ref="H167:H198" si="25">IF(AND($K$3=1,$K$4="N"),P167,IF(AND($K$3=2,$K$4="N"),R167,IF(AND($K$3=3,$K$4="N"),T167,IF(AND($K$3=4,$K$4="N"),V167,IF(AND($K$3=5,$K$4="N"),X167,IF(AND($K$3=1,$K$4="Y"),Z167,IF(AND($K$3=2,$K$4="Y"),AB167,IF(AND($K$3=3,$K$4="Y"),AD167,IF(AND($K$3=4,$K$4="Y"),AF167,IF(AND($K$3=5,$K$4="Y"),AH167,"FALSE"))))))))))</f>
        <v>0.98599999999999999</v>
      </c>
      <c r="I167" s="22">
        <f t="shared" ref="I167:I198" si="26">IF(AND($K$3=1,$K$4="N"),Q167,IF(AND($K$3=2,$K$4="N"),S167,IF(AND($K$3=3,$K$4="N"),U167,IF(AND($K$3=4,$K$4="N"),W167,IF(AND($K$3=5,$K$4="N"),Y167,IF(AND($K$3=1,$K$4="Y"),AA167,IF(AND($K$3=2,$K$4="Y"),AC167,IF(AND($K$3=3,$K$4="Y"),AE167,IF(AND($K$3=4,$K$4="Y"),AG167,IF(AND($K$3=5,$K$4="Y"),AI167,"FALSE"))))))))))</f>
        <v>70.989999999999995</v>
      </c>
      <c r="J167" s="37" t="str">
        <f>IF(OUT!F168="", "", OUT!F168)</f>
        <v/>
      </c>
      <c r="K167" s="8">
        <f>IF(OUT!P168="", "", OUT!P168)</f>
        <v>72</v>
      </c>
      <c r="L167" s="8" t="str">
        <f>IF(OUT!AE168="", "", OUT!AE168)</f>
        <v/>
      </c>
      <c r="M167" s="8" t="str">
        <f>IF(OUT!AG168="", "", OUT!AG168)</f>
        <v/>
      </c>
      <c r="N167" s="8" t="str">
        <f>IF(OUT!AQ168="", "", OUT!AQ168)</f>
        <v/>
      </c>
      <c r="O167" s="8" t="str">
        <f>IF(OUT!BM168="", "", OUT!BM168)</f>
        <v>T4</v>
      </c>
      <c r="P167" s="9">
        <f>IF(OUT!N168="", "", OUT!N168)</f>
        <v>0.98599999999999999</v>
      </c>
      <c r="Q167" s="10">
        <f>IF(OUT!O168="", "", OUT!O168)</f>
        <v>70.989999999999995</v>
      </c>
      <c r="R167" s="9">
        <f>IF(PPG!H168="", "", PPG!H168)</f>
        <v>0</v>
      </c>
      <c r="S167" s="10">
        <f>IF(PPG!I168="", "", PPG!I168)</f>
        <v>0</v>
      </c>
      <c r="T167" s="9">
        <f>IF(PPG!J168="", "", PPG!J168)</f>
        <v>0</v>
      </c>
      <c r="U167" s="10">
        <f>IF(PPG!K168="", "", PPG!K168)</f>
        <v>0</v>
      </c>
      <c r="V167" s="9">
        <f>IF(PPG!L168="", "", PPG!L168)</f>
        <v>0</v>
      </c>
      <c r="W167" s="10">
        <f>IF(PPG!M168="", "", PPG!M168)</f>
        <v>0</v>
      </c>
      <c r="X167" s="9">
        <f>IF(PPG!N168="", "", PPG!N168)</f>
        <v>0</v>
      </c>
      <c r="Y167" s="10">
        <f>IF(PPG!O168="", "", PPG!O168)</f>
        <v>0</v>
      </c>
      <c r="Z167" s="9">
        <f>IF(PPG!Q168="", "", PPG!Q168)</f>
        <v>0.98599999999999999</v>
      </c>
      <c r="AA167" s="10">
        <f>IF(PPG!R168="", "", PPG!R168)</f>
        <v>70.989999999999995</v>
      </c>
      <c r="AB167" s="9">
        <f>IF(PPG!S168="", "", PPG!S168)</f>
        <v>0</v>
      </c>
      <c r="AC167" s="10">
        <f>IF(PPG!T168="", "", PPG!T168)</f>
        <v>0</v>
      </c>
      <c r="AD167" s="9">
        <f>IF(PPG!U168="", "", PPG!U168)</f>
        <v>0</v>
      </c>
      <c r="AE167" s="10">
        <f>IF(PPG!V168="", "", PPG!V168)</f>
        <v>0</v>
      </c>
      <c r="AF167" s="9">
        <f>IF(PPG!W168="", "", PPG!W168)</f>
        <v>0</v>
      </c>
      <c r="AG167" s="10">
        <f>IF(PPG!X168="", "", PPG!X168)</f>
        <v>0</v>
      </c>
      <c r="AH167" s="9">
        <f>IF(PPG!Y168="", "", PPG!Y168)</f>
        <v>0</v>
      </c>
      <c r="AI167" s="10">
        <f>IF(PPG!Z168="", "", PPG!Z168)</f>
        <v>0</v>
      </c>
      <c r="AJ167" s="33" t="str">
        <f t="shared" ref="AJ167:AJ198" si="27">IF(D167&lt;&gt;"",D167*I167, "0.00")</f>
        <v>0.00</v>
      </c>
      <c r="AK167" s="8" t="str">
        <f t="shared" ref="AK167:AK198" si="28">IF(D167&lt;&gt;"",D167, "0")</f>
        <v>0</v>
      </c>
      <c r="AL167" s="8" t="str">
        <f t="shared" ref="AL167:AL198" si="29">IF(D167&lt;&gt;"",D167*K167, "0")</f>
        <v>0</v>
      </c>
    </row>
    <row r="168" spans="1:38">
      <c r="A168" s="8">
        <f>IF(OUT!C40="", "", OUT!C40)</f>
        <v>731</v>
      </c>
      <c r="B168" s="20">
        <f>IF(OUT!A40="", "", OUT!A40)</f>
        <v>52824</v>
      </c>
      <c r="C168" s="8" t="str">
        <f>IF(OUT!D40="", "", OUT!D40)</f>
        <v>O</v>
      </c>
      <c r="D168" s="28"/>
      <c r="E168" s="8" t="str">
        <f>IF(OUT!E40="", "", OUT!E40)</f>
        <v>72 TRAY</v>
      </c>
      <c r="F168" s="25" t="str">
        <f>IF(OUT!AE40="NEW", "✷", "")</f>
        <v/>
      </c>
      <c r="G168" s="11" t="str">
        <f>IF(OUT!B40="", "", OUT!B40)</f>
        <v>SALVIA CHAMAEDRYOIDES (Deep Blue)</v>
      </c>
      <c r="H168" s="21">
        <f t="shared" si="25"/>
        <v>0.97599999999999998</v>
      </c>
      <c r="I168" s="22">
        <f t="shared" si="26"/>
        <v>70.27</v>
      </c>
      <c r="J168" s="37" t="str">
        <f>IF(OUT!F40="", "", OUT!F40)</f>
        <v/>
      </c>
      <c r="K168" s="8">
        <f>IF(OUT!P40="", "", OUT!P40)</f>
        <v>72</v>
      </c>
      <c r="L168" s="8" t="str">
        <f>IF(OUT!AE40="", "", OUT!AE40)</f>
        <v/>
      </c>
      <c r="M168" s="8" t="str">
        <f>IF(OUT!AG40="", "", OUT!AG40)</f>
        <v/>
      </c>
      <c r="N168" s="8" t="str">
        <f>IF(OUT!AQ40="", "", OUT!AQ40)</f>
        <v/>
      </c>
      <c r="O168" s="8" t="str">
        <f>IF(OUT!BM40="", "", OUT!BM40)</f>
        <v>T4</v>
      </c>
      <c r="P168" s="9">
        <f>IF(OUT!N40="", "", OUT!N40)</f>
        <v>0.97599999999999998</v>
      </c>
      <c r="Q168" s="10">
        <f>IF(OUT!O40="", "", OUT!O40)</f>
        <v>70.27</v>
      </c>
      <c r="R168" s="9">
        <f>IF(PPG!H40="", "", PPG!H40)</f>
        <v>0</v>
      </c>
      <c r="S168" s="10">
        <f>IF(PPG!I40="", "", PPG!I40)</f>
        <v>0</v>
      </c>
      <c r="T168" s="9">
        <f>IF(PPG!J40="", "", PPG!J40)</f>
        <v>0</v>
      </c>
      <c r="U168" s="10">
        <f>IF(PPG!K40="", "", PPG!K40)</f>
        <v>0</v>
      </c>
      <c r="V168" s="9">
        <f>IF(PPG!L40="", "", PPG!L40)</f>
        <v>0</v>
      </c>
      <c r="W168" s="10">
        <f>IF(PPG!M40="", "", PPG!M40)</f>
        <v>0</v>
      </c>
      <c r="X168" s="9">
        <f>IF(PPG!N40="", "", PPG!N40)</f>
        <v>0</v>
      </c>
      <c r="Y168" s="10">
        <f>IF(PPG!O40="", "", PPG!O40)</f>
        <v>0</v>
      </c>
      <c r="Z168" s="9">
        <f>IF(PPG!Q40="", "", PPG!Q40)</f>
        <v>0.97599999999999998</v>
      </c>
      <c r="AA168" s="10">
        <f>IF(PPG!R40="", "", PPG!R40)</f>
        <v>70.27</v>
      </c>
      <c r="AB168" s="9">
        <f>IF(PPG!S40="", "", PPG!S40)</f>
        <v>0</v>
      </c>
      <c r="AC168" s="10">
        <f>IF(PPG!T40="", "", PPG!T40)</f>
        <v>0</v>
      </c>
      <c r="AD168" s="9">
        <f>IF(PPG!U40="", "", PPG!U40)</f>
        <v>0</v>
      </c>
      <c r="AE168" s="10">
        <f>IF(PPG!V40="", "", PPG!V40)</f>
        <v>0</v>
      </c>
      <c r="AF168" s="9">
        <f>IF(PPG!W40="", "", PPG!W40)</f>
        <v>0</v>
      </c>
      <c r="AG168" s="10">
        <f>IF(PPG!X40="", "", PPG!X40)</f>
        <v>0</v>
      </c>
      <c r="AH168" s="9">
        <f>IF(PPG!Y40="", "", PPG!Y40)</f>
        <v>0</v>
      </c>
      <c r="AI168" s="10">
        <f>IF(PPG!Z40="", "", PPG!Z40)</f>
        <v>0</v>
      </c>
      <c r="AJ168" s="33" t="str">
        <f t="shared" si="27"/>
        <v>0.00</v>
      </c>
      <c r="AK168" s="8" t="str">
        <f t="shared" si="28"/>
        <v>0</v>
      </c>
      <c r="AL168" s="8" t="str">
        <f t="shared" si="29"/>
        <v>0</v>
      </c>
    </row>
    <row r="169" spans="1:38">
      <c r="A169" s="8">
        <f>IF(OUT!C170="", "", OUT!C170)</f>
        <v>731</v>
      </c>
      <c r="B169" s="20">
        <f>IF(OUT!A170="", "", OUT!A170)</f>
        <v>89681</v>
      </c>
      <c r="C169" s="8" t="str">
        <f>IF(OUT!D170="", "", OUT!D170)</f>
        <v>O</v>
      </c>
      <c r="D169" s="28"/>
      <c r="E169" s="8" t="str">
        <f>IF(OUT!E170="", "", OUT!E170)</f>
        <v>72 TRAY</v>
      </c>
      <c r="F169" s="25" t="str">
        <f>IF(OUT!AE170="NEW", "✷", "")</f>
        <v/>
      </c>
      <c r="G169" s="11" t="str">
        <f>IF(OUT!B170="", "", OUT!B170)</f>
        <v>SALVIA CHAMAEDRYOIDES MARINE BLUE</v>
      </c>
      <c r="H169" s="21">
        <f t="shared" si="25"/>
        <v>0.96499999999999997</v>
      </c>
      <c r="I169" s="22">
        <f t="shared" si="26"/>
        <v>69.48</v>
      </c>
      <c r="J169" s="37" t="str">
        <f>IF(OUT!F170="", "", OUT!F170)</f>
        <v/>
      </c>
      <c r="K169" s="8">
        <f>IF(OUT!P170="", "", OUT!P170)</f>
        <v>72</v>
      </c>
      <c r="L169" s="8" t="str">
        <f>IF(OUT!AE170="", "", OUT!AE170)</f>
        <v/>
      </c>
      <c r="M169" s="8" t="str">
        <f>IF(OUT!AG170="", "", OUT!AG170)</f>
        <v/>
      </c>
      <c r="N169" s="8" t="str">
        <f>IF(OUT!AQ170="", "", OUT!AQ170)</f>
        <v/>
      </c>
      <c r="O169" s="8" t="str">
        <f>IF(OUT!BM170="", "", OUT!BM170)</f>
        <v>T4</v>
      </c>
      <c r="P169" s="9">
        <f>IF(OUT!N170="", "", OUT!N170)</f>
        <v>0.96499999999999997</v>
      </c>
      <c r="Q169" s="10">
        <f>IF(OUT!O170="", "", OUT!O170)</f>
        <v>69.48</v>
      </c>
      <c r="R169" s="9">
        <f>IF(PPG!H170="", "", PPG!H170)</f>
        <v>0</v>
      </c>
      <c r="S169" s="10">
        <f>IF(PPG!I170="", "", PPG!I170)</f>
        <v>0</v>
      </c>
      <c r="T169" s="9">
        <f>IF(PPG!J170="", "", PPG!J170)</f>
        <v>0</v>
      </c>
      <c r="U169" s="10">
        <f>IF(PPG!K170="", "", PPG!K170)</f>
        <v>0</v>
      </c>
      <c r="V169" s="9">
        <f>IF(PPG!L170="", "", PPG!L170)</f>
        <v>0</v>
      </c>
      <c r="W169" s="10">
        <f>IF(PPG!M170="", "", PPG!M170)</f>
        <v>0</v>
      </c>
      <c r="X169" s="9">
        <f>IF(PPG!N170="", "", PPG!N170)</f>
        <v>0</v>
      </c>
      <c r="Y169" s="10">
        <f>IF(PPG!O170="", "", PPG!O170)</f>
        <v>0</v>
      </c>
      <c r="Z169" s="9">
        <f>IF(PPG!Q170="", "", PPG!Q170)</f>
        <v>0.96499999999999997</v>
      </c>
      <c r="AA169" s="10">
        <f>IF(PPG!R170="", "", PPG!R170)</f>
        <v>69.48</v>
      </c>
      <c r="AB169" s="9">
        <f>IF(PPG!S170="", "", PPG!S170)</f>
        <v>0</v>
      </c>
      <c r="AC169" s="10">
        <f>IF(PPG!T170="", "", PPG!T170)</f>
        <v>0</v>
      </c>
      <c r="AD169" s="9">
        <f>IF(PPG!U170="", "", PPG!U170)</f>
        <v>0</v>
      </c>
      <c r="AE169" s="10">
        <f>IF(PPG!V170="", "", PPG!V170)</f>
        <v>0</v>
      </c>
      <c r="AF169" s="9">
        <f>IF(PPG!W170="", "", PPG!W170)</f>
        <v>0</v>
      </c>
      <c r="AG169" s="10">
        <f>IF(PPG!X170="", "", PPG!X170)</f>
        <v>0</v>
      </c>
      <c r="AH169" s="9">
        <f>IF(PPG!Y170="", "", PPG!Y170)</f>
        <v>0</v>
      </c>
      <c r="AI169" s="10">
        <f>IF(PPG!Z170="", "", PPG!Z170)</f>
        <v>0</v>
      </c>
      <c r="AJ169" s="33" t="str">
        <f t="shared" si="27"/>
        <v>0.00</v>
      </c>
      <c r="AK169" s="8" t="str">
        <f t="shared" si="28"/>
        <v>0</v>
      </c>
      <c r="AL169" s="8" t="str">
        <f t="shared" si="29"/>
        <v>0</v>
      </c>
    </row>
    <row r="170" spans="1:38">
      <c r="A170" s="8">
        <f>IF(OUT!C72="", "", OUT!C72)</f>
        <v>731</v>
      </c>
      <c r="B170" s="20">
        <f>IF(OUT!A72="", "", OUT!A72)</f>
        <v>58204</v>
      </c>
      <c r="C170" s="8" t="str">
        <f>IF(OUT!D72="", "", OUT!D72)</f>
        <v>O</v>
      </c>
      <c r="D170" s="28"/>
      <c r="E170" s="8" t="str">
        <f>IF(OUT!E72="", "", OUT!E72)</f>
        <v>72 TRAY</v>
      </c>
      <c r="F170" s="25" t="str">
        <f>IF(OUT!AE72="NEW", "✷", "")</f>
        <v/>
      </c>
      <c r="G170" s="11" t="str">
        <f>IF(OUT!B72="", "", OUT!B72)</f>
        <v>SALVIA CHIAPENSIS (Bright Fuchsia)</v>
      </c>
      <c r="H170" s="21">
        <f t="shared" si="25"/>
        <v>0.86899999999999999</v>
      </c>
      <c r="I170" s="22">
        <f t="shared" si="26"/>
        <v>62.56</v>
      </c>
      <c r="J170" s="37" t="str">
        <f>IF(OUT!F72="", "", OUT!F72)</f>
        <v/>
      </c>
      <c r="K170" s="8">
        <f>IF(OUT!P72="", "", OUT!P72)</f>
        <v>72</v>
      </c>
      <c r="L170" s="8" t="str">
        <f>IF(OUT!AE72="", "", OUT!AE72)</f>
        <v/>
      </c>
      <c r="M170" s="8" t="str">
        <f>IF(OUT!AG72="", "", OUT!AG72)</f>
        <v/>
      </c>
      <c r="N170" s="8" t="str">
        <f>IF(OUT!AQ72="", "", OUT!AQ72)</f>
        <v/>
      </c>
      <c r="O170" s="8" t="str">
        <f>IF(OUT!BM72="", "", OUT!BM72)</f>
        <v>T4</v>
      </c>
      <c r="P170" s="9">
        <f>IF(OUT!N72="", "", OUT!N72)</f>
        <v>0.86899999999999999</v>
      </c>
      <c r="Q170" s="10">
        <f>IF(OUT!O72="", "", OUT!O72)</f>
        <v>62.56</v>
      </c>
      <c r="R170" s="9">
        <f>IF(PPG!H72="", "", PPG!H72)</f>
        <v>0</v>
      </c>
      <c r="S170" s="10">
        <f>IF(PPG!I72="", "", PPG!I72)</f>
        <v>0</v>
      </c>
      <c r="T170" s="9">
        <f>IF(PPG!J72="", "", PPG!J72)</f>
        <v>0</v>
      </c>
      <c r="U170" s="10">
        <f>IF(PPG!K72="", "", PPG!K72)</f>
        <v>0</v>
      </c>
      <c r="V170" s="9">
        <f>IF(PPG!L72="", "", PPG!L72)</f>
        <v>0</v>
      </c>
      <c r="W170" s="10">
        <f>IF(PPG!M72="", "", PPG!M72)</f>
        <v>0</v>
      </c>
      <c r="X170" s="9">
        <f>IF(PPG!N72="", "", PPG!N72)</f>
        <v>0</v>
      </c>
      <c r="Y170" s="10">
        <f>IF(PPG!O72="", "", PPG!O72)</f>
        <v>0</v>
      </c>
      <c r="Z170" s="9">
        <f>IF(PPG!Q72="", "", PPG!Q72)</f>
        <v>0.86899999999999999</v>
      </c>
      <c r="AA170" s="10">
        <f>IF(PPG!R72="", "", PPG!R72)</f>
        <v>62.56</v>
      </c>
      <c r="AB170" s="9">
        <f>IF(PPG!S72="", "", PPG!S72)</f>
        <v>0</v>
      </c>
      <c r="AC170" s="10">
        <f>IF(PPG!T72="", "", PPG!T72)</f>
        <v>0</v>
      </c>
      <c r="AD170" s="9">
        <f>IF(PPG!U72="", "", PPG!U72)</f>
        <v>0</v>
      </c>
      <c r="AE170" s="10">
        <f>IF(PPG!V72="", "", PPG!V72)</f>
        <v>0</v>
      </c>
      <c r="AF170" s="9">
        <f>IF(PPG!W72="", "", PPG!W72)</f>
        <v>0</v>
      </c>
      <c r="AG170" s="10">
        <f>IF(PPG!X72="", "", PPG!X72)</f>
        <v>0</v>
      </c>
      <c r="AH170" s="9">
        <f>IF(PPG!Y72="", "", PPG!Y72)</f>
        <v>0</v>
      </c>
      <c r="AI170" s="10">
        <f>IF(PPG!Z72="", "", PPG!Z72)</f>
        <v>0</v>
      </c>
      <c r="AJ170" s="33" t="str">
        <f t="shared" si="27"/>
        <v>0.00</v>
      </c>
      <c r="AK170" s="8" t="str">
        <f t="shared" si="28"/>
        <v>0</v>
      </c>
      <c r="AL170" s="8" t="str">
        <f t="shared" si="29"/>
        <v>0</v>
      </c>
    </row>
    <row r="171" spans="1:38">
      <c r="A171" s="8">
        <f>IF(OUT!C147="", "", OUT!C147)</f>
        <v>731</v>
      </c>
      <c r="B171" s="20">
        <f>IF(OUT!A147="", "", OUT!A147)</f>
        <v>84296</v>
      </c>
      <c r="C171" s="8" t="str">
        <f>IF(OUT!D147="", "", OUT!D147)</f>
        <v>O</v>
      </c>
      <c r="D171" s="28"/>
      <c r="E171" s="8" t="str">
        <f>IF(OUT!E147="", "", OUT!E147)</f>
        <v>72 TRAY</v>
      </c>
      <c r="F171" s="25" t="str">
        <f>IF(OUT!AE147="NEW", "✷", "")</f>
        <v/>
      </c>
      <c r="G171" s="11" t="str">
        <f>IF(OUT!B147="", "", OUT!B147)</f>
        <v>SALVIA CLEVELANDII ALLEN CHICKERING</v>
      </c>
      <c r="H171" s="21">
        <f t="shared" si="25"/>
        <v>0.97599999999999998</v>
      </c>
      <c r="I171" s="22">
        <f t="shared" si="26"/>
        <v>70.27</v>
      </c>
      <c r="J171" s="37" t="str">
        <f>IF(OUT!F147="", "", OUT!F147)</f>
        <v/>
      </c>
      <c r="K171" s="8">
        <f>IF(OUT!P147="", "", OUT!P147)</f>
        <v>72</v>
      </c>
      <c r="L171" s="8" t="str">
        <f>IF(OUT!AE147="", "", OUT!AE147)</f>
        <v/>
      </c>
      <c r="M171" s="8" t="str">
        <f>IF(OUT!AG147="", "", OUT!AG147)</f>
        <v/>
      </c>
      <c r="N171" s="8" t="str">
        <f>IF(OUT!AQ147="", "", OUT!AQ147)</f>
        <v/>
      </c>
      <c r="O171" s="8" t="str">
        <f>IF(OUT!BM147="", "", OUT!BM147)</f>
        <v>T4</v>
      </c>
      <c r="P171" s="9">
        <f>IF(OUT!N147="", "", OUT!N147)</f>
        <v>0.97599999999999998</v>
      </c>
      <c r="Q171" s="10">
        <f>IF(OUT!O147="", "", OUT!O147)</f>
        <v>70.27</v>
      </c>
      <c r="R171" s="9">
        <f>IF(PPG!H147="", "", PPG!H147)</f>
        <v>0</v>
      </c>
      <c r="S171" s="10">
        <f>IF(PPG!I147="", "", PPG!I147)</f>
        <v>0</v>
      </c>
      <c r="T171" s="9">
        <f>IF(PPG!J147="", "", PPG!J147)</f>
        <v>0</v>
      </c>
      <c r="U171" s="10">
        <f>IF(PPG!K147="", "", PPG!K147)</f>
        <v>0</v>
      </c>
      <c r="V171" s="9">
        <f>IF(PPG!L147="", "", PPG!L147)</f>
        <v>0</v>
      </c>
      <c r="W171" s="10">
        <f>IF(PPG!M147="", "", PPG!M147)</f>
        <v>0</v>
      </c>
      <c r="X171" s="9">
        <f>IF(PPG!N147="", "", PPG!N147)</f>
        <v>0</v>
      </c>
      <c r="Y171" s="10">
        <f>IF(PPG!O147="", "", PPG!O147)</f>
        <v>0</v>
      </c>
      <c r="Z171" s="9">
        <f>IF(PPG!Q147="", "", PPG!Q147)</f>
        <v>0.97599999999999998</v>
      </c>
      <c r="AA171" s="10">
        <f>IF(PPG!R147="", "", PPG!R147)</f>
        <v>70.27</v>
      </c>
      <c r="AB171" s="9">
        <f>IF(PPG!S147="", "", PPG!S147)</f>
        <v>0</v>
      </c>
      <c r="AC171" s="10">
        <f>IF(PPG!T147="", "", PPG!T147)</f>
        <v>0</v>
      </c>
      <c r="AD171" s="9">
        <f>IF(PPG!U147="", "", PPG!U147)</f>
        <v>0</v>
      </c>
      <c r="AE171" s="10">
        <f>IF(PPG!V147="", "", PPG!V147)</f>
        <v>0</v>
      </c>
      <c r="AF171" s="9">
        <f>IF(PPG!W147="", "", PPG!W147)</f>
        <v>0</v>
      </c>
      <c r="AG171" s="10">
        <f>IF(PPG!X147="", "", PPG!X147)</f>
        <v>0</v>
      </c>
      <c r="AH171" s="9">
        <f>IF(PPG!Y147="", "", PPG!Y147)</f>
        <v>0</v>
      </c>
      <c r="AI171" s="10">
        <f>IF(PPG!Z147="", "", PPG!Z147)</f>
        <v>0</v>
      </c>
      <c r="AJ171" s="33" t="str">
        <f t="shared" si="27"/>
        <v>0.00</v>
      </c>
      <c r="AK171" s="8" t="str">
        <f t="shared" si="28"/>
        <v>0</v>
      </c>
      <c r="AL171" s="8" t="str">
        <f t="shared" si="29"/>
        <v>0</v>
      </c>
    </row>
    <row r="172" spans="1:38">
      <c r="A172" s="8">
        <f>IF(OUT!C193="", "", OUT!C193)</f>
        <v>731</v>
      </c>
      <c r="B172" s="20">
        <f>IF(OUT!A193="", "", OUT!A193)</f>
        <v>95743</v>
      </c>
      <c r="C172" s="8" t="str">
        <f>IF(OUT!D193="", "", OUT!D193)</f>
        <v>O</v>
      </c>
      <c r="D172" s="28"/>
      <c r="E172" s="8" t="str">
        <f>IF(OUT!E193="", "", OUT!E193)</f>
        <v>72 TRAY</v>
      </c>
      <c r="F172" s="25" t="str">
        <f>IF(OUT!AE193="NEW", "✷", "")</f>
        <v/>
      </c>
      <c r="G172" s="11" t="str">
        <f>IF(OUT!B193="", "", OUT!B193)</f>
        <v>SALVIA CLEVELANDII JAPATUL</v>
      </c>
      <c r="H172" s="21">
        <f t="shared" si="25"/>
        <v>0.97599999999999998</v>
      </c>
      <c r="I172" s="22">
        <f t="shared" si="26"/>
        <v>70.27</v>
      </c>
      <c r="J172" s="37" t="str">
        <f>IF(OUT!F193="", "", OUT!F193)</f>
        <v/>
      </c>
      <c r="K172" s="8">
        <f>IF(OUT!P193="", "", OUT!P193)</f>
        <v>72</v>
      </c>
      <c r="L172" s="8" t="str">
        <f>IF(OUT!AE193="", "", OUT!AE193)</f>
        <v/>
      </c>
      <c r="M172" s="8" t="str">
        <f>IF(OUT!AG193="", "", OUT!AG193)</f>
        <v/>
      </c>
      <c r="N172" s="8" t="str">
        <f>IF(OUT!AQ193="", "", OUT!AQ193)</f>
        <v/>
      </c>
      <c r="O172" s="8" t="str">
        <f>IF(OUT!BM193="", "", OUT!BM193)</f>
        <v>T4</v>
      </c>
      <c r="P172" s="9">
        <f>IF(OUT!N193="", "", OUT!N193)</f>
        <v>0.97599999999999998</v>
      </c>
      <c r="Q172" s="10">
        <f>IF(OUT!O193="", "", OUT!O193)</f>
        <v>70.27</v>
      </c>
      <c r="R172" s="9">
        <f>IF(PPG!H193="", "", PPG!H193)</f>
        <v>0</v>
      </c>
      <c r="S172" s="10">
        <f>IF(PPG!I193="", "", PPG!I193)</f>
        <v>0</v>
      </c>
      <c r="T172" s="9">
        <f>IF(PPG!J193="", "", PPG!J193)</f>
        <v>0</v>
      </c>
      <c r="U172" s="10">
        <f>IF(PPG!K193="", "", PPG!K193)</f>
        <v>0</v>
      </c>
      <c r="V172" s="9">
        <f>IF(PPG!L193="", "", PPG!L193)</f>
        <v>0</v>
      </c>
      <c r="W172" s="10">
        <f>IF(PPG!M193="", "", PPG!M193)</f>
        <v>0</v>
      </c>
      <c r="X172" s="9">
        <f>IF(PPG!N193="", "", PPG!N193)</f>
        <v>0</v>
      </c>
      <c r="Y172" s="10">
        <f>IF(PPG!O193="", "", PPG!O193)</f>
        <v>0</v>
      </c>
      <c r="Z172" s="9">
        <f>IF(PPG!Q193="", "", PPG!Q193)</f>
        <v>0.97599999999999998</v>
      </c>
      <c r="AA172" s="10">
        <f>IF(PPG!R193="", "", PPG!R193)</f>
        <v>70.27</v>
      </c>
      <c r="AB172" s="9">
        <f>IF(PPG!S193="", "", PPG!S193)</f>
        <v>0</v>
      </c>
      <c r="AC172" s="10">
        <f>IF(PPG!T193="", "", PPG!T193)</f>
        <v>0</v>
      </c>
      <c r="AD172" s="9">
        <f>IF(PPG!U193="", "", PPG!U193)</f>
        <v>0</v>
      </c>
      <c r="AE172" s="10">
        <f>IF(PPG!V193="", "", PPG!V193)</f>
        <v>0</v>
      </c>
      <c r="AF172" s="9">
        <f>IF(PPG!W193="", "", PPG!W193)</f>
        <v>0</v>
      </c>
      <c r="AG172" s="10">
        <f>IF(PPG!X193="", "", PPG!X193)</f>
        <v>0</v>
      </c>
      <c r="AH172" s="9">
        <f>IF(PPG!Y193="", "", PPG!Y193)</f>
        <v>0</v>
      </c>
      <c r="AI172" s="10">
        <f>IF(PPG!Z193="", "", PPG!Z193)</f>
        <v>0</v>
      </c>
      <c r="AJ172" s="33" t="str">
        <f t="shared" si="27"/>
        <v>0.00</v>
      </c>
      <c r="AK172" s="8" t="str">
        <f t="shared" si="28"/>
        <v>0</v>
      </c>
      <c r="AL172" s="8" t="str">
        <f t="shared" si="29"/>
        <v>0</v>
      </c>
    </row>
    <row r="173" spans="1:38">
      <c r="A173" s="8">
        <f>IF(OUT!C146="", "", OUT!C146)</f>
        <v>731</v>
      </c>
      <c r="B173" s="20">
        <f>IF(OUT!A146="", "", OUT!A146)</f>
        <v>84293</v>
      </c>
      <c r="C173" s="8" t="str">
        <f>IF(OUT!D146="", "", OUT!D146)</f>
        <v>O</v>
      </c>
      <c r="D173" s="28"/>
      <c r="E173" s="8" t="str">
        <f>IF(OUT!E146="", "", OUT!E146)</f>
        <v>72 TRAY</v>
      </c>
      <c r="F173" s="25" t="str">
        <f>IF(OUT!AE146="NEW", "✷", "")</f>
        <v/>
      </c>
      <c r="G173" s="11" t="str">
        <f>IF(OUT!B146="", "", OUT!B146)</f>
        <v>SALVIA CLEVELANDII POZO BLUE</v>
      </c>
      <c r="H173" s="21">
        <f t="shared" si="25"/>
        <v>0.97599999999999998</v>
      </c>
      <c r="I173" s="22">
        <f t="shared" si="26"/>
        <v>70.27</v>
      </c>
      <c r="J173" s="37" t="str">
        <f>IF(OUT!F146="", "", OUT!F146)</f>
        <v/>
      </c>
      <c r="K173" s="8">
        <f>IF(OUT!P146="", "", OUT!P146)</f>
        <v>72</v>
      </c>
      <c r="L173" s="8" t="str">
        <f>IF(OUT!AE146="", "", OUT!AE146)</f>
        <v/>
      </c>
      <c r="M173" s="8" t="str">
        <f>IF(OUT!AG146="", "", OUT!AG146)</f>
        <v/>
      </c>
      <c r="N173" s="8" t="str">
        <f>IF(OUT!AQ146="", "", OUT!AQ146)</f>
        <v/>
      </c>
      <c r="O173" s="8" t="str">
        <f>IF(OUT!BM146="", "", OUT!BM146)</f>
        <v>T4</v>
      </c>
      <c r="P173" s="9">
        <f>IF(OUT!N146="", "", OUT!N146)</f>
        <v>0.97599999999999998</v>
      </c>
      <c r="Q173" s="10">
        <f>IF(OUT!O146="", "", OUT!O146)</f>
        <v>70.27</v>
      </c>
      <c r="R173" s="9">
        <f>IF(PPG!H146="", "", PPG!H146)</f>
        <v>0</v>
      </c>
      <c r="S173" s="10">
        <f>IF(PPG!I146="", "", PPG!I146)</f>
        <v>0</v>
      </c>
      <c r="T173" s="9">
        <f>IF(PPG!J146="", "", PPG!J146)</f>
        <v>0</v>
      </c>
      <c r="U173" s="10">
        <f>IF(PPG!K146="", "", PPG!K146)</f>
        <v>0</v>
      </c>
      <c r="V173" s="9">
        <f>IF(PPG!L146="", "", PPG!L146)</f>
        <v>0</v>
      </c>
      <c r="W173" s="10">
        <f>IF(PPG!M146="", "", PPG!M146)</f>
        <v>0</v>
      </c>
      <c r="X173" s="9">
        <f>IF(PPG!N146="", "", PPG!N146)</f>
        <v>0</v>
      </c>
      <c r="Y173" s="10">
        <f>IF(PPG!O146="", "", PPG!O146)</f>
        <v>0</v>
      </c>
      <c r="Z173" s="9">
        <f>IF(PPG!Q146="", "", PPG!Q146)</f>
        <v>0.97599999999999998</v>
      </c>
      <c r="AA173" s="10">
        <f>IF(PPG!R146="", "", PPG!R146)</f>
        <v>70.27</v>
      </c>
      <c r="AB173" s="9">
        <f>IF(PPG!S146="", "", PPG!S146)</f>
        <v>0</v>
      </c>
      <c r="AC173" s="10">
        <f>IF(PPG!T146="", "", PPG!T146)</f>
        <v>0</v>
      </c>
      <c r="AD173" s="9">
        <f>IF(PPG!U146="", "", PPG!U146)</f>
        <v>0</v>
      </c>
      <c r="AE173" s="10">
        <f>IF(PPG!V146="", "", PPG!V146)</f>
        <v>0</v>
      </c>
      <c r="AF173" s="9">
        <f>IF(PPG!W146="", "", PPG!W146)</f>
        <v>0</v>
      </c>
      <c r="AG173" s="10">
        <f>IF(PPG!X146="", "", PPG!X146)</f>
        <v>0</v>
      </c>
      <c r="AH173" s="9">
        <f>IF(PPG!Y146="", "", PPG!Y146)</f>
        <v>0</v>
      </c>
      <c r="AI173" s="10">
        <f>IF(PPG!Z146="", "", PPG!Z146)</f>
        <v>0</v>
      </c>
      <c r="AJ173" s="33" t="str">
        <f t="shared" si="27"/>
        <v>0.00</v>
      </c>
      <c r="AK173" s="8" t="str">
        <f t="shared" si="28"/>
        <v>0</v>
      </c>
      <c r="AL173" s="8" t="str">
        <f t="shared" si="29"/>
        <v>0</v>
      </c>
    </row>
    <row r="174" spans="1:38">
      <c r="A174" s="8">
        <f>IF(OUT!C95="", "", OUT!C95)</f>
        <v>731</v>
      </c>
      <c r="B174" s="20">
        <f>IF(OUT!A95="", "", OUT!A95)</f>
        <v>70293</v>
      </c>
      <c r="C174" s="8" t="str">
        <f>IF(OUT!D95="", "", OUT!D95)</f>
        <v>O</v>
      </c>
      <c r="D174" s="28"/>
      <c r="E174" s="8" t="str">
        <f>IF(OUT!E95="", "", OUT!E95)</f>
        <v>72 TRAY</v>
      </c>
      <c r="F174" s="25" t="str">
        <f>IF(OUT!AE95="NEW", "✷", "")</f>
        <v/>
      </c>
      <c r="G174" s="11" t="str">
        <f>IF(OUT!B95="", "", OUT!B95)</f>
        <v>SALVIA CLEVELANDII WINNIFRED GILMAN</v>
      </c>
      <c r="H174" s="21">
        <f t="shared" si="25"/>
        <v>0.97599999999999998</v>
      </c>
      <c r="I174" s="22">
        <f t="shared" si="26"/>
        <v>70.27</v>
      </c>
      <c r="J174" s="37" t="str">
        <f>IF(OUT!F95="", "", OUT!F95)</f>
        <v/>
      </c>
      <c r="K174" s="8">
        <f>IF(OUT!P95="", "", OUT!P95)</f>
        <v>72</v>
      </c>
      <c r="L174" s="8" t="str">
        <f>IF(OUT!AE95="", "", OUT!AE95)</f>
        <v/>
      </c>
      <c r="M174" s="8" t="str">
        <f>IF(OUT!AG95="", "", OUT!AG95)</f>
        <v/>
      </c>
      <c r="N174" s="8" t="str">
        <f>IF(OUT!AQ95="", "", OUT!AQ95)</f>
        <v/>
      </c>
      <c r="O174" s="8" t="str">
        <f>IF(OUT!BM95="", "", OUT!BM95)</f>
        <v>T4</v>
      </c>
      <c r="P174" s="9">
        <f>IF(OUT!N95="", "", OUT!N95)</f>
        <v>0.97599999999999998</v>
      </c>
      <c r="Q174" s="10">
        <f>IF(OUT!O95="", "", OUT!O95)</f>
        <v>70.27</v>
      </c>
      <c r="R174" s="9">
        <f>IF(PPG!H95="", "", PPG!H95)</f>
        <v>0</v>
      </c>
      <c r="S174" s="10">
        <f>IF(PPG!I95="", "", PPG!I95)</f>
        <v>0</v>
      </c>
      <c r="T174" s="9">
        <f>IF(PPG!J95="", "", PPG!J95)</f>
        <v>0</v>
      </c>
      <c r="U174" s="10">
        <f>IF(PPG!K95="", "", PPG!K95)</f>
        <v>0</v>
      </c>
      <c r="V174" s="9">
        <f>IF(PPG!L95="", "", PPG!L95)</f>
        <v>0</v>
      </c>
      <c r="W174" s="10">
        <f>IF(PPG!M95="", "", PPG!M95)</f>
        <v>0</v>
      </c>
      <c r="X174" s="9">
        <f>IF(PPG!N95="", "", PPG!N95)</f>
        <v>0</v>
      </c>
      <c r="Y174" s="10">
        <f>IF(PPG!O95="", "", PPG!O95)</f>
        <v>0</v>
      </c>
      <c r="Z174" s="9">
        <f>IF(PPG!Q95="", "", PPG!Q95)</f>
        <v>0.97599999999999998</v>
      </c>
      <c r="AA174" s="10">
        <f>IF(PPG!R95="", "", PPG!R95)</f>
        <v>70.27</v>
      </c>
      <c r="AB174" s="9">
        <f>IF(PPG!S95="", "", PPG!S95)</f>
        <v>0</v>
      </c>
      <c r="AC174" s="10">
        <f>IF(PPG!T95="", "", PPG!T95)</f>
        <v>0</v>
      </c>
      <c r="AD174" s="9">
        <f>IF(PPG!U95="", "", PPG!U95)</f>
        <v>0</v>
      </c>
      <c r="AE174" s="10">
        <f>IF(PPG!V95="", "", PPG!V95)</f>
        <v>0</v>
      </c>
      <c r="AF174" s="9">
        <f>IF(PPG!W95="", "", PPG!W95)</f>
        <v>0</v>
      </c>
      <c r="AG174" s="10">
        <f>IF(PPG!X95="", "", PPG!X95)</f>
        <v>0</v>
      </c>
      <c r="AH174" s="9">
        <f>IF(PPG!Y95="", "", PPG!Y95)</f>
        <v>0</v>
      </c>
      <c r="AI174" s="10">
        <f>IF(PPG!Z95="", "", PPG!Z95)</f>
        <v>0</v>
      </c>
      <c r="AJ174" s="33" t="str">
        <f t="shared" si="27"/>
        <v>0.00</v>
      </c>
      <c r="AK174" s="8" t="str">
        <f t="shared" si="28"/>
        <v>0</v>
      </c>
      <c r="AL174" s="8" t="str">
        <f t="shared" si="29"/>
        <v>0</v>
      </c>
    </row>
    <row r="175" spans="1:38">
      <c r="A175" s="8">
        <f>IF(OUT!C169="", "", OUT!C169)</f>
        <v>731</v>
      </c>
      <c r="B175" s="20">
        <f>IF(OUT!A169="", "", OUT!A169)</f>
        <v>89679</v>
      </c>
      <c r="C175" s="8" t="str">
        <f>IF(OUT!D169="", "", OUT!D169)</f>
        <v>O</v>
      </c>
      <c r="D175" s="28"/>
      <c r="E175" s="8" t="str">
        <f>IF(OUT!E169="", "", OUT!E169)</f>
        <v>72 TRAY</v>
      </c>
      <c r="F175" s="25" t="str">
        <f>IF(OUT!AE169="NEW", "✷", "")</f>
        <v/>
      </c>
      <c r="G175" s="11" t="str">
        <f>IF(OUT!B169="", "", OUT!B169)</f>
        <v>SALVIA DARA'S CHOICE</v>
      </c>
      <c r="H175" s="21">
        <f t="shared" si="25"/>
        <v>0.97599999999999998</v>
      </c>
      <c r="I175" s="22">
        <f t="shared" si="26"/>
        <v>70.27</v>
      </c>
      <c r="J175" s="37" t="str">
        <f>IF(OUT!F169="", "", OUT!F169)</f>
        <v/>
      </c>
      <c r="K175" s="8">
        <f>IF(OUT!P169="", "", OUT!P169)</f>
        <v>72</v>
      </c>
      <c r="L175" s="8" t="str">
        <f>IF(OUT!AE169="", "", OUT!AE169)</f>
        <v/>
      </c>
      <c r="M175" s="8" t="str">
        <f>IF(OUT!AG169="", "", OUT!AG169)</f>
        <v/>
      </c>
      <c r="N175" s="8" t="str">
        <f>IF(OUT!AQ169="", "", OUT!AQ169)</f>
        <v/>
      </c>
      <c r="O175" s="8" t="str">
        <f>IF(OUT!BM169="", "", OUT!BM169)</f>
        <v>T4</v>
      </c>
      <c r="P175" s="9">
        <f>IF(OUT!N169="", "", OUT!N169)</f>
        <v>0.97599999999999998</v>
      </c>
      <c r="Q175" s="10">
        <f>IF(OUT!O169="", "", OUT!O169)</f>
        <v>70.27</v>
      </c>
      <c r="R175" s="9">
        <f>IF(PPG!H169="", "", PPG!H169)</f>
        <v>0</v>
      </c>
      <c r="S175" s="10">
        <f>IF(PPG!I169="", "", PPG!I169)</f>
        <v>0</v>
      </c>
      <c r="T175" s="9">
        <f>IF(PPG!J169="", "", PPG!J169)</f>
        <v>0</v>
      </c>
      <c r="U175" s="10">
        <f>IF(PPG!K169="", "", PPG!K169)</f>
        <v>0</v>
      </c>
      <c r="V175" s="9">
        <f>IF(PPG!L169="", "", PPG!L169)</f>
        <v>0</v>
      </c>
      <c r="W175" s="10">
        <f>IF(PPG!M169="", "", PPG!M169)</f>
        <v>0</v>
      </c>
      <c r="X175" s="9">
        <f>IF(PPG!N169="", "", PPG!N169)</f>
        <v>0</v>
      </c>
      <c r="Y175" s="10">
        <f>IF(PPG!O169="", "", PPG!O169)</f>
        <v>0</v>
      </c>
      <c r="Z175" s="9">
        <f>IF(PPG!Q169="", "", PPG!Q169)</f>
        <v>0.97599999999999998</v>
      </c>
      <c r="AA175" s="10">
        <f>IF(PPG!R169="", "", PPG!R169)</f>
        <v>70.27</v>
      </c>
      <c r="AB175" s="9">
        <f>IF(PPG!S169="", "", PPG!S169)</f>
        <v>0</v>
      </c>
      <c r="AC175" s="10">
        <f>IF(PPG!T169="", "", PPG!T169)</f>
        <v>0</v>
      </c>
      <c r="AD175" s="9">
        <f>IF(PPG!U169="", "", PPG!U169)</f>
        <v>0</v>
      </c>
      <c r="AE175" s="10">
        <f>IF(PPG!V169="", "", PPG!V169)</f>
        <v>0</v>
      </c>
      <c r="AF175" s="9">
        <f>IF(PPG!W169="", "", PPG!W169)</f>
        <v>0</v>
      </c>
      <c r="AG175" s="10">
        <f>IF(PPG!X169="", "", PPG!X169)</f>
        <v>0</v>
      </c>
      <c r="AH175" s="9">
        <f>IF(PPG!Y169="", "", PPG!Y169)</f>
        <v>0</v>
      </c>
      <c r="AI175" s="10">
        <f>IF(PPG!Z169="", "", PPG!Z169)</f>
        <v>0</v>
      </c>
      <c r="AJ175" s="33" t="str">
        <f t="shared" si="27"/>
        <v>0.00</v>
      </c>
      <c r="AK175" s="8" t="str">
        <f t="shared" si="28"/>
        <v>0</v>
      </c>
      <c r="AL175" s="8" t="str">
        <f t="shared" si="29"/>
        <v>0</v>
      </c>
    </row>
    <row r="176" spans="1:38">
      <c r="A176" s="8">
        <f>IF(OUT!C194="", "", OUT!C194)</f>
        <v>731</v>
      </c>
      <c r="B176" s="20">
        <f>IF(OUT!A194="", "", OUT!A194)</f>
        <v>95744</v>
      </c>
      <c r="C176" s="8" t="str">
        <f>IF(OUT!D194="", "", OUT!D194)</f>
        <v>O</v>
      </c>
      <c r="D176" s="28"/>
      <c r="E176" s="8" t="str">
        <f>IF(OUT!E194="", "", OUT!E194)</f>
        <v>72 TRAY</v>
      </c>
      <c r="F176" s="25" t="str">
        <f>IF(OUT!AE194="NEW", "✷", "")</f>
        <v/>
      </c>
      <c r="G176" s="11" t="str">
        <f>IF(OUT!B194="", "", OUT!B194)</f>
        <v>SALVIA GREGGII SMOKIN' LAVENDER</v>
      </c>
      <c r="H176" s="21">
        <f t="shared" si="25"/>
        <v>0.879</v>
      </c>
      <c r="I176" s="22">
        <f t="shared" si="26"/>
        <v>63.28</v>
      </c>
      <c r="J176" s="37" t="str">
        <f>IF(OUT!F194="", "", OUT!F194)</f>
        <v/>
      </c>
      <c r="K176" s="8">
        <f>IF(OUT!P194="", "", OUT!P194)</f>
        <v>72</v>
      </c>
      <c r="L176" s="8" t="str">
        <f>IF(OUT!AE194="", "", OUT!AE194)</f>
        <v/>
      </c>
      <c r="M176" s="8" t="str">
        <f>IF(OUT!AG194="", "", OUT!AG194)</f>
        <v/>
      </c>
      <c r="N176" s="8" t="str">
        <f>IF(OUT!AQ194="", "", OUT!AQ194)</f>
        <v/>
      </c>
      <c r="O176" s="8" t="str">
        <f>IF(OUT!BM194="", "", OUT!BM194)</f>
        <v>T4</v>
      </c>
      <c r="P176" s="9">
        <f>IF(OUT!N194="", "", OUT!N194)</f>
        <v>0.879</v>
      </c>
      <c r="Q176" s="10">
        <f>IF(OUT!O194="", "", OUT!O194)</f>
        <v>63.28</v>
      </c>
      <c r="R176" s="9">
        <f>IF(PPG!H194="", "", PPG!H194)</f>
        <v>0</v>
      </c>
      <c r="S176" s="10">
        <f>IF(PPG!I194="", "", PPG!I194)</f>
        <v>0</v>
      </c>
      <c r="T176" s="9">
        <f>IF(PPG!J194="", "", PPG!J194)</f>
        <v>0</v>
      </c>
      <c r="U176" s="10">
        <f>IF(PPG!K194="", "", PPG!K194)</f>
        <v>0</v>
      </c>
      <c r="V176" s="9">
        <f>IF(PPG!L194="", "", PPG!L194)</f>
        <v>0</v>
      </c>
      <c r="W176" s="10">
        <f>IF(PPG!M194="", "", PPG!M194)</f>
        <v>0</v>
      </c>
      <c r="X176" s="9">
        <f>IF(PPG!N194="", "", PPG!N194)</f>
        <v>0</v>
      </c>
      <c r="Y176" s="10">
        <f>IF(PPG!O194="", "", PPG!O194)</f>
        <v>0</v>
      </c>
      <c r="Z176" s="9">
        <f>IF(PPG!Q194="", "", PPG!Q194)</f>
        <v>0.879</v>
      </c>
      <c r="AA176" s="10">
        <f>IF(PPG!R194="", "", PPG!R194)</f>
        <v>63.28</v>
      </c>
      <c r="AB176" s="9">
        <f>IF(PPG!S194="", "", PPG!S194)</f>
        <v>0</v>
      </c>
      <c r="AC176" s="10">
        <f>IF(PPG!T194="", "", PPG!T194)</f>
        <v>0</v>
      </c>
      <c r="AD176" s="9">
        <f>IF(PPG!U194="", "", PPG!U194)</f>
        <v>0</v>
      </c>
      <c r="AE176" s="10">
        <f>IF(PPG!V194="", "", PPG!V194)</f>
        <v>0</v>
      </c>
      <c r="AF176" s="9">
        <f>IF(PPG!W194="", "", PPG!W194)</f>
        <v>0</v>
      </c>
      <c r="AG176" s="10">
        <f>IF(PPG!X194="", "", PPG!X194)</f>
        <v>0</v>
      </c>
      <c r="AH176" s="9">
        <f>IF(PPG!Y194="", "", PPG!Y194)</f>
        <v>0</v>
      </c>
      <c r="AI176" s="10">
        <f>IF(PPG!Z194="", "", PPG!Z194)</f>
        <v>0</v>
      </c>
      <c r="AJ176" s="33" t="str">
        <f t="shared" si="27"/>
        <v>0.00</v>
      </c>
      <c r="AK176" s="8" t="str">
        <f t="shared" si="28"/>
        <v>0</v>
      </c>
      <c r="AL176" s="8" t="str">
        <f t="shared" si="29"/>
        <v>0</v>
      </c>
    </row>
    <row r="177" spans="1:38">
      <c r="A177" s="8">
        <f>IF(OUT!C137="", "", OUT!C137)</f>
        <v>731</v>
      </c>
      <c r="B177" s="20">
        <f>IF(OUT!A137="", "", OUT!A137)</f>
        <v>80059</v>
      </c>
      <c r="C177" s="8" t="str">
        <f>IF(OUT!D137="", "", OUT!D137)</f>
        <v>O</v>
      </c>
      <c r="D177" s="28"/>
      <c r="E177" s="8" t="str">
        <f>IF(OUT!E137="", "", OUT!E137)</f>
        <v>72 TRAY</v>
      </c>
      <c r="F177" s="25" t="str">
        <f>IF(OUT!AE137="NEW", "✷", "")</f>
        <v/>
      </c>
      <c r="G177" s="11" t="str">
        <f>IF(OUT!B137="", "", OUT!B137)</f>
        <v>SALVIA HYBRIDA HEATWAVE BLAZE (Red)</v>
      </c>
      <c r="H177" s="21">
        <f t="shared" si="25"/>
        <v>1.048</v>
      </c>
      <c r="I177" s="22">
        <f t="shared" si="26"/>
        <v>75.45</v>
      </c>
      <c r="J177" s="37" t="str">
        <f>IF(OUT!F137="", "", OUT!F137)</f>
        <v/>
      </c>
      <c r="K177" s="8">
        <f>IF(OUT!P137="", "", OUT!P137)</f>
        <v>72</v>
      </c>
      <c r="L177" s="8" t="str">
        <f>IF(OUT!AE137="", "", OUT!AE137)</f>
        <v/>
      </c>
      <c r="M177" s="8" t="str">
        <f>IF(OUT!AG137="", "", OUT!AG137)</f>
        <v>PAT</v>
      </c>
      <c r="N177" s="8" t="str">
        <f>IF(OUT!AQ137="", "", OUT!AQ137)</f>
        <v/>
      </c>
      <c r="O177" s="8" t="str">
        <f>IF(OUT!BM137="", "", OUT!BM137)</f>
        <v>T4</v>
      </c>
      <c r="P177" s="9">
        <f>IF(OUT!N137="", "", OUT!N137)</f>
        <v>1.048</v>
      </c>
      <c r="Q177" s="10">
        <f>IF(OUT!O137="", "", OUT!O137)</f>
        <v>75.45</v>
      </c>
      <c r="R177" s="9">
        <f>IF(PPG!H137="", "", PPG!H137)</f>
        <v>0</v>
      </c>
      <c r="S177" s="10">
        <f>IF(PPG!I137="", "", PPG!I137)</f>
        <v>0</v>
      </c>
      <c r="T177" s="9">
        <f>IF(PPG!J137="", "", PPG!J137)</f>
        <v>0</v>
      </c>
      <c r="U177" s="10">
        <f>IF(PPG!K137="", "", PPG!K137)</f>
        <v>0</v>
      </c>
      <c r="V177" s="9">
        <f>IF(PPG!L137="", "", PPG!L137)</f>
        <v>0</v>
      </c>
      <c r="W177" s="10">
        <f>IF(PPG!M137="", "", PPG!M137)</f>
        <v>0</v>
      </c>
      <c r="X177" s="9">
        <f>IF(PPG!N137="", "", PPG!N137)</f>
        <v>0</v>
      </c>
      <c r="Y177" s="10">
        <f>IF(PPG!O137="", "", PPG!O137)</f>
        <v>0</v>
      </c>
      <c r="Z177" s="9">
        <f>IF(PPG!Q137="", "", PPG!Q137)</f>
        <v>1.048</v>
      </c>
      <c r="AA177" s="10">
        <f>IF(PPG!R137="", "", PPG!R137)</f>
        <v>75.45</v>
      </c>
      <c r="AB177" s="9">
        <f>IF(PPG!S137="", "", PPG!S137)</f>
        <v>0</v>
      </c>
      <c r="AC177" s="10">
        <f>IF(PPG!T137="", "", PPG!T137)</f>
        <v>0</v>
      </c>
      <c r="AD177" s="9">
        <f>IF(PPG!U137="", "", PPG!U137)</f>
        <v>0</v>
      </c>
      <c r="AE177" s="10">
        <f>IF(PPG!V137="", "", PPG!V137)</f>
        <v>0</v>
      </c>
      <c r="AF177" s="9">
        <f>IF(PPG!W137="", "", PPG!W137)</f>
        <v>0</v>
      </c>
      <c r="AG177" s="10">
        <f>IF(PPG!X137="", "", PPG!X137)</f>
        <v>0</v>
      </c>
      <c r="AH177" s="9">
        <f>IF(PPG!Y137="", "", PPG!Y137)</f>
        <v>0</v>
      </c>
      <c r="AI177" s="10">
        <f>IF(PPG!Z137="", "", PPG!Z137)</f>
        <v>0</v>
      </c>
      <c r="AJ177" s="33" t="str">
        <f t="shared" si="27"/>
        <v>0.00</v>
      </c>
      <c r="AK177" s="8" t="str">
        <f t="shared" si="28"/>
        <v>0</v>
      </c>
      <c r="AL177" s="8" t="str">
        <f t="shared" si="29"/>
        <v>0</v>
      </c>
    </row>
    <row r="178" spans="1:38">
      <c r="A178" s="8">
        <f>IF(OUT!C158="", "", OUT!C158)</f>
        <v>731</v>
      </c>
      <c r="B178" s="20">
        <f>IF(OUT!A158="", "", OUT!A158)</f>
        <v>85985</v>
      </c>
      <c r="C178" s="8" t="str">
        <f>IF(OUT!D158="", "", OUT!D158)</f>
        <v>O</v>
      </c>
      <c r="D178" s="28"/>
      <c r="E178" s="8" t="str">
        <f>IF(OUT!E158="", "", OUT!E158)</f>
        <v>72 TRAY</v>
      </c>
      <c r="F178" s="25" t="str">
        <f>IF(OUT!AE158="NEW", "✷", "")</f>
        <v/>
      </c>
      <c r="G178" s="11" t="str">
        <f>IF(OUT!B158="", "", OUT!B158)</f>
        <v>SALVIA HYBRIDA HEATWAVE BRILLIANCE</v>
      </c>
      <c r="H178" s="21">
        <f t="shared" si="25"/>
        <v>1.048</v>
      </c>
      <c r="I178" s="22">
        <f t="shared" si="26"/>
        <v>75.45</v>
      </c>
      <c r="J178" s="37" t="str">
        <f>IF(OUT!F158="", "", OUT!F158)</f>
        <v/>
      </c>
      <c r="K178" s="8">
        <f>IF(OUT!P158="", "", OUT!P158)</f>
        <v>72</v>
      </c>
      <c r="L178" s="8" t="str">
        <f>IF(OUT!AE158="", "", OUT!AE158)</f>
        <v/>
      </c>
      <c r="M178" s="8" t="str">
        <f>IF(OUT!AG158="", "", OUT!AG158)</f>
        <v>PAT</v>
      </c>
      <c r="N178" s="8" t="str">
        <f>IF(OUT!AQ158="", "", OUT!AQ158)</f>
        <v/>
      </c>
      <c r="O178" s="8" t="str">
        <f>IF(OUT!BM158="", "", OUT!BM158)</f>
        <v>T4</v>
      </c>
      <c r="P178" s="9">
        <f>IF(OUT!N158="", "", OUT!N158)</f>
        <v>1.048</v>
      </c>
      <c r="Q178" s="10">
        <f>IF(OUT!O158="", "", OUT!O158)</f>
        <v>75.45</v>
      </c>
      <c r="R178" s="9">
        <f>IF(PPG!H158="", "", PPG!H158)</f>
        <v>0</v>
      </c>
      <c r="S178" s="10">
        <f>IF(PPG!I158="", "", PPG!I158)</f>
        <v>0</v>
      </c>
      <c r="T178" s="9">
        <f>IF(PPG!J158="", "", PPG!J158)</f>
        <v>0</v>
      </c>
      <c r="U178" s="10">
        <f>IF(PPG!K158="", "", PPG!K158)</f>
        <v>0</v>
      </c>
      <c r="V178" s="9">
        <f>IF(PPG!L158="", "", PPG!L158)</f>
        <v>0</v>
      </c>
      <c r="W178" s="10">
        <f>IF(PPG!M158="", "", PPG!M158)</f>
        <v>0</v>
      </c>
      <c r="X178" s="9">
        <f>IF(PPG!N158="", "", PPG!N158)</f>
        <v>0</v>
      </c>
      <c r="Y178" s="10">
        <f>IF(PPG!O158="", "", PPG!O158)</f>
        <v>0</v>
      </c>
      <c r="Z178" s="9">
        <f>IF(PPG!Q158="", "", PPG!Q158)</f>
        <v>1.048</v>
      </c>
      <c r="AA178" s="10">
        <f>IF(PPG!R158="", "", PPG!R158)</f>
        <v>75.45</v>
      </c>
      <c r="AB178" s="9">
        <f>IF(PPG!S158="", "", PPG!S158)</f>
        <v>0</v>
      </c>
      <c r="AC178" s="10">
        <f>IF(PPG!T158="", "", PPG!T158)</f>
        <v>0</v>
      </c>
      <c r="AD178" s="9">
        <f>IF(PPG!U158="", "", PPG!U158)</f>
        <v>0</v>
      </c>
      <c r="AE178" s="10">
        <f>IF(PPG!V158="", "", PPG!V158)</f>
        <v>0</v>
      </c>
      <c r="AF178" s="9">
        <f>IF(PPG!W158="", "", PPG!W158)</f>
        <v>0</v>
      </c>
      <c r="AG178" s="10">
        <f>IF(PPG!X158="", "", PPG!X158)</f>
        <v>0</v>
      </c>
      <c r="AH178" s="9">
        <f>IF(PPG!Y158="", "", PPG!Y158)</f>
        <v>0</v>
      </c>
      <c r="AI178" s="10">
        <f>IF(PPG!Z158="", "", PPG!Z158)</f>
        <v>0</v>
      </c>
      <c r="AJ178" s="33" t="str">
        <f t="shared" si="27"/>
        <v>0.00</v>
      </c>
      <c r="AK178" s="8" t="str">
        <f t="shared" si="28"/>
        <v>0</v>
      </c>
      <c r="AL178" s="8" t="str">
        <f t="shared" si="29"/>
        <v>0</v>
      </c>
    </row>
    <row r="179" spans="1:38">
      <c r="A179" s="8">
        <f>IF(OUT!C136="", "", OUT!C136)</f>
        <v>731</v>
      </c>
      <c r="B179" s="20">
        <f>IF(OUT!A136="", "", OUT!A136)</f>
        <v>80058</v>
      </c>
      <c r="C179" s="8" t="str">
        <f>IF(OUT!D136="", "", OUT!D136)</f>
        <v>O</v>
      </c>
      <c r="D179" s="28"/>
      <c r="E179" s="8" t="str">
        <f>IF(OUT!E136="", "", OUT!E136)</f>
        <v>72 TRAY</v>
      </c>
      <c r="F179" s="25" t="str">
        <f>IF(OUT!AE136="NEW", "✷", "")</f>
        <v>✷</v>
      </c>
      <c r="G179" s="11" t="str">
        <f>IF(OUT!B136="", "", OUT!B136)</f>
        <v>SALVIA HYBRIDA HEATWAVE GLIMMER (White)</v>
      </c>
      <c r="H179" s="21">
        <f t="shared" si="25"/>
        <v>1.048</v>
      </c>
      <c r="I179" s="22">
        <f t="shared" si="26"/>
        <v>75.45</v>
      </c>
      <c r="J179" s="37" t="str">
        <f>IF(OUT!F136="", "", OUT!F136)</f>
        <v/>
      </c>
      <c r="K179" s="8">
        <f>IF(OUT!P136="", "", OUT!P136)</f>
        <v>72</v>
      </c>
      <c r="L179" s="8" t="str">
        <f>IF(OUT!AE136="", "", OUT!AE136)</f>
        <v>NEW</v>
      </c>
      <c r="M179" s="8" t="str">
        <f>IF(OUT!AG136="", "", OUT!AG136)</f>
        <v>PAT</v>
      </c>
      <c r="N179" s="8" t="str">
        <f>IF(OUT!AQ136="", "", OUT!AQ136)</f>
        <v/>
      </c>
      <c r="O179" s="8" t="str">
        <f>IF(OUT!BM136="", "", OUT!BM136)</f>
        <v>T4</v>
      </c>
      <c r="P179" s="9">
        <f>IF(OUT!N136="", "", OUT!N136)</f>
        <v>1.048</v>
      </c>
      <c r="Q179" s="10">
        <f>IF(OUT!O136="", "", OUT!O136)</f>
        <v>75.45</v>
      </c>
      <c r="R179" s="9">
        <f>IF(PPG!H136="", "", PPG!H136)</f>
        <v>0</v>
      </c>
      <c r="S179" s="10">
        <f>IF(PPG!I136="", "", PPG!I136)</f>
        <v>0</v>
      </c>
      <c r="T179" s="9">
        <f>IF(PPG!J136="", "", PPG!J136)</f>
        <v>0</v>
      </c>
      <c r="U179" s="10">
        <f>IF(PPG!K136="", "", PPG!K136)</f>
        <v>0</v>
      </c>
      <c r="V179" s="9">
        <f>IF(PPG!L136="", "", PPG!L136)</f>
        <v>0</v>
      </c>
      <c r="W179" s="10">
        <f>IF(PPG!M136="", "", PPG!M136)</f>
        <v>0</v>
      </c>
      <c r="X179" s="9">
        <f>IF(PPG!N136="", "", PPG!N136)</f>
        <v>0</v>
      </c>
      <c r="Y179" s="10">
        <f>IF(PPG!O136="", "", PPG!O136)</f>
        <v>0</v>
      </c>
      <c r="Z179" s="9">
        <f>IF(PPG!Q136="", "", PPG!Q136)</f>
        <v>1.048</v>
      </c>
      <c r="AA179" s="10">
        <f>IF(PPG!R136="", "", PPG!R136)</f>
        <v>75.45</v>
      </c>
      <c r="AB179" s="9">
        <f>IF(PPG!S136="", "", PPG!S136)</f>
        <v>0</v>
      </c>
      <c r="AC179" s="10">
        <f>IF(PPG!T136="", "", PPG!T136)</f>
        <v>0</v>
      </c>
      <c r="AD179" s="9">
        <f>IF(PPG!U136="", "", PPG!U136)</f>
        <v>0</v>
      </c>
      <c r="AE179" s="10">
        <f>IF(PPG!V136="", "", PPG!V136)</f>
        <v>0</v>
      </c>
      <c r="AF179" s="9">
        <f>IF(PPG!W136="", "", PPG!W136)</f>
        <v>0</v>
      </c>
      <c r="AG179" s="10">
        <f>IF(PPG!X136="", "", PPG!X136)</f>
        <v>0</v>
      </c>
      <c r="AH179" s="9">
        <f>IF(PPG!Y136="", "", PPG!Y136)</f>
        <v>0</v>
      </c>
      <c r="AI179" s="10">
        <f>IF(PPG!Z136="", "", PPG!Z136)</f>
        <v>0</v>
      </c>
      <c r="AJ179" s="33" t="str">
        <f t="shared" si="27"/>
        <v>0.00</v>
      </c>
      <c r="AK179" s="8" t="str">
        <f t="shared" si="28"/>
        <v>0</v>
      </c>
      <c r="AL179" s="8" t="str">
        <f t="shared" si="29"/>
        <v>0</v>
      </c>
    </row>
    <row r="180" spans="1:38">
      <c r="A180" s="8">
        <f>IF(OUT!C85="", "", OUT!C85)</f>
        <v>731</v>
      </c>
      <c r="B180" s="20">
        <f>IF(OUT!A85="", "", OUT!A85)</f>
        <v>61322</v>
      </c>
      <c r="C180" s="8" t="str">
        <f>IF(OUT!D85="", "", OUT!D85)</f>
        <v>O</v>
      </c>
      <c r="D180" s="28"/>
      <c r="E180" s="8" t="str">
        <f>IF(OUT!E85="", "", OUT!E85)</f>
        <v>72 TRAY</v>
      </c>
      <c r="F180" s="25" t="str">
        <f>IF(OUT!AE85="NEW", "✷", "")</f>
        <v/>
      </c>
      <c r="G180" s="11" t="str">
        <f>IF(OUT!B85="", "", OUT!B85)</f>
        <v>SALVIA INDIGO SPIRES (Rich Violet)</v>
      </c>
      <c r="H180" s="21">
        <f t="shared" si="25"/>
        <v>0.86899999999999999</v>
      </c>
      <c r="I180" s="22">
        <f t="shared" si="26"/>
        <v>62.56</v>
      </c>
      <c r="J180" s="37" t="str">
        <f>IF(OUT!F85="", "", OUT!F85)</f>
        <v/>
      </c>
      <c r="K180" s="8">
        <f>IF(OUT!P85="", "", OUT!P85)</f>
        <v>72</v>
      </c>
      <c r="L180" s="8" t="str">
        <f>IF(OUT!AE85="", "", OUT!AE85)</f>
        <v/>
      </c>
      <c r="M180" s="8" t="str">
        <f>IF(OUT!AG85="", "", OUT!AG85)</f>
        <v/>
      </c>
      <c r="N180" s="8" t="str">
        <f>IF(OUT!AQ85="", "", OUT!AQ85)</f>
        <v/>
      </c>
      <c r="O180" s="8" t="str">
        <f>IF(OUT!BM85="", "", OUT!BM85)</f>
        <v>T4</v>
      </c>
      <c r="P180" s="9">
        <f>IF(OUT!N85="", "", OUT!N85)</f>
        <v>0.86899999999999999</v>
      </c>
      <c r="Q180" s="10">
        <f>IF(OUT!O85="", "", OUT!O85)</f>
        <v>62.56</v>
      </c>
      <c r="R180" s="9">
        <f>IF(PPG!H85="", "", PPG!H85)</f>
        <v>0</v>
      </c>
      <c r="S180" s="10">
        <f>IF(PPG!I85="", "", PPG!I85)</f>
        <v>0</v>
      </c>
      <c r="T180" s="9">
        <f>IF(PPG!J85="", "", PPG!J85)</f>
        <v>0</v>
      </c>
      <c r="U180" s="10">
        <f>IF(PPG!K85="", "", PPG!K85)</f>
        <v>0</v>
      </c>
      <c r="V180" s="9">
        <f>IF(PPG!L85="", "", PPG!L85)</f>
        <v>0</v>
      </c>
      <c r="W180" s="10">
        <f>IF(PPG!M85="", "", PPG!M85)</f>
        <v>0</v>
      </c>
      <c r="X180" s="9">
        <f>IF(PPG!N85="", "", PPG!N85)</f>
        <v>0</v>
      </c>
      <c r="Y180" s="10">
        <f>IF(PPG!O85="", "", PPG!O85)</f>
        <v>0</v>
      </c>
      <c r="Z180" s="9">
        <f>IF(PPG!Q85="", "", PPG!Q85)</f>
        <v>0.86899999999999999</v>
      </c>
      <c r="AA180" s="10">
        <f>IF(PPG!R85="", "", PPG!R85)</f>
        <v>62.56</v>
      </c>
      <c r="AB180" s="9">
        <f>IF(PPG!S85="", "", PPG!S85)</f>
        <v>0</v>
      </c>
      <c r="AC180" s="10">
        <f>IF(PPG!T85="", "", PPG!T85)</f>
        <v>0</v>
      </c>
      <c r="AD180" s="9">
        <f>IF(PPG!U85="", "", PPG!U85)</f>
        <v>0</v>
      </c>
      <c r="AE180" s="10">
        <f>IF(PPG!V85="", "", PPG!V85)</f>
        <v>0</v>
      </c>
      <c r="AF180" s="9">
        <f>IF(PPG!W85="", "", PPG!W85)</f>
        <v>0</v>
      </c>
      <c r="AG180" s="10">
        <f>IF(PPG!X85="", "", PPG!X85)</f>
        <v>0</v>
      </c>
      <c r="AH180" s="9">
        <f>IF(PPG!Y85="", "", PPG!Y85)</f>
        <v>0</v>
      </c>
      <c r="AI180" s="10">
        <f>IF(PPG!Z85="", "", PPG!Z85)</f>
        <v>0</v>
      </c>
      <c r="AJ180" s="33" t="str">
        <f t="shared" si="27"/>
        <v>0.00</v>
      </c>
      <c r="AK180" s="8" t="str">
        <f t="shared" si="28"/>
        <v>0</v>
      </c>
      <c r="AL180" s="8" t="str">
        <f t="shared" si="29"/>
        <v>0</v>
      </c>
    </row>
    <row r="181" spans="1:38">
      <c r="A181" s="8">
        <f>IF(OUT!C156="", "", OUT!C156)</f>
        <v>731</v>
      </c>
      <c r="B181" s="20">
        <f>IF(OUT!A156="", "", OUT!A156)</f>
        <v>85669</v>
      </c>
      <c r="C181" s="8" t="str">
        <f>IF(OUT!D156="", "", OUT!D156)</f>
        <v>O</v>
      </c>
      <c r="D181" s="28"/>
      <c r="E181" s="8" t="str">
        <f>IF(OUT!E156="", "", OUT!E156)</f>
        <v>72 TRAY</v>
      </c>
      <c r="F181" s="25" t="str">
        <f>IF(OUT!AE156="NEW", "✷", "")</f>
        <v/>
      </c>
      <c r="G181" s="11" t="str">
        <f>IF(OUT!B156="", "", OUT!B156)</f>
        <v>SALVIA LEUCANTHA DANIELLE'S DREAM (Mexican Bush Sage)</v>
      </c>
      <c r="H181" s="21">
        <f t="shared" si="25"/>
        <v>1.115</v>
      </c>
      <c r="I181" s="22">
        <f t="shared" si="26"/>
        <v>80.28</v>
      </c>
      <c r="J181" s="37" t="str">
        <f>IF(OUT!F156="", "", OUT!F156)</f>
        <v/>
      </c>
      <c r="K181" s="8">
        <f>IF(OUT!P156="", "", OUT!P156)</f>
        <v>72</v>
      </c>
      <c r="L181" s="8" t="str">
        <f>IF(OUT!AE156="", "", OUT!AE156)</f>
        <v/>
      </c>
      <c r="M181" s="8" t="str">
        <f>IF(OUT!AG156="", "", OUT!AG156)</f>
        <v/>
      </c>
      <c r="N181" s="8" t="str">
        <f>IF(OUT!AQ156="", "", OUT!AQ156)</f>
        <v/>
      </c>
      <c r="O181" s="8" t="str">
        <f>IF(OUT!BM156="", "", OUT!BM156)</f>
        <v>T4</v>
      </c>
      <c r="P181" s="9">
        <f>IF(OUT!N156="", "", OUT!N156)</f>
        <v>1.115</v>
      </c>
      <c r="Q181" s="10">
        <f>IF(OUT!O156="", "", OUT!O156)</f>
        <v>80.28</v>
      </c>
      <c r="R181" s="9">
        <f>IF(PPG!H156="", "", PPG!H156)</f>
        <v>0</v>
      </c>
      <c r="S181" s="10">
        <f>IF(PPG!I156="", "", PPG!I156)</f>
        <v>0</v>
      </c>
      <c r="T181" s="9">
        <f>IF(PPG!J156="", "", PPG!J156)</f>
        <v>0</v>
      </c>
      <c r="U181" s="10">
        <f>IF(PPG!K156="", "", PPG!K156)</f>
        <v>0</v>
      </c>
      <c r="V181" s="9">
        <f>IF(PPG!L156="", "", PPG!L156)</f>
        <v>0</v>
      </c>
      <c r="W181" s="10">
        <f>IF(PPG!M156="", "", PPG!M156)</f>
        <v>0</v>
      </c>
      <c r="X181" s="9">
        <f>IF(PPG!N156="", "", PPG!N156)</f>
        <v>0</v>
      </c>
      <c r="Y181" s="10">
        <f>IF(PPG!O156="", "", PPG!O156)</f>
        <v>0</v>
      </c>
      <c r="Z181" s="9">
        <f>IF(PPG!Q156="", "", PPG!Q156)</f>
        <v>1.115</v>
      </c>
      <c r="AA181" s="10">
        <f>IF(PPG!R156="", "", PPG!R156)</f>
        <v>80.28</v>
      </c>
      <c r="AB181" s="9">
        <f>IF(PPG!S156="", "", PPG!S156)</f>
        <v>0</v>
      </c>
      <c r="AC181" s="10">
        <f>IF(PPG!T156="", "", PPG!T156)</f>
        <v>0</v>
      </c>
      <c r="AD181" s="9">
        <f>IF(PPG!U156="", "", PPG!U156)</f>
        <v>0</v>
      </c>
      <c r="AE181" s="10">
        <f>IF(PPG!V156="", "", PPG!V156)</f>
        <v>0</v>
      </c>
      <c r="AF181" s="9">
        <f>IF(PPG!W156="", "", PPG!W156)</f>
        <v>0</v>
      </c>
      <c r="AG181" s="10">
        <f>IF(PPG!X156="", "", PPG!X156)</f>
        <v>0</v>
      </c>
      <c r="AH181" s="9">
        <f>IF(PPG!Y156="", "", PPG!Y156)</f>
        <v>0</v>
      </c>
      <c r="AI181" s="10">
        <f>IF(PPG!Z156="", "", PPG!Z156)</f>
        <v>0</v>
      </c>
      <c r="AJ181" s="33" t="str">
        <f t="shared" si="27"/>
        <v>0.00</v>
      </c>
      <c r="AK181" s="8" t="str">
        <f t="shared" si="28"/>
        <v>0</v>
      </c>
      <c r="AL181" s="8" t="str">
        <f t="shared" si="29"/>
        <v>0</v>
      </c>
    </row>
    <row r="182" spans="1:38">
      <c r="A182" s="8">
        <f>IF(OUT!C9="", "", OUT!C9)</f>
        <v>731</v>
      </c>
      <c r="B182" s="20">
        <f>IF(OUT!A9="", "", OUT!A9)</f>
        <v>30444</v>
      </c>
      <c r="C182" s="8" t="str">
        <f>IF(OUT!D9="", "", OUT!D9)</f>
        <v>O</v>
      </c>
      <c r="D182" s="28"/>
      <c r="E182" s="8" t="str">
        <f>IF(OUT!E9="", "", OUT!E9)</f>
        <v>72 TRAY</v>
      </c>
      <c r="F182" s="25" t="str">
        <f>IF(OUT!AE9="NEW", "✷", "")</f>
        <v/>
      </c>
      <c r="G182" s="11" t="str">
        <f>IF(OUT!B9="", "", OUT!B9)</f>
        <v>SALVIA LEUCANTHA MEXICAN SAGE BUSH (Purple and White Bicolor)</v>
      </c>
      <c r="H182" s="21">
        <f t="shared" si="25"/>
        <v>0.86899999999999999</v>
      </c>
      <c r="I182" s="22">
        <f t="shared" si="26"/>
        <v>62.56</v>
      </c>
      <c r="J182" s="37" t="str">
        <f>IF(OUT!F9="", "", OUT!F9)</f>
        <v/>
      </c>
      <c r="K182" s="8">
        <f>IF(OUT!P9="", "", OUT!P9)</f>
        <v>72</v>
      </c>
      <c r="L182" s="8" t="str">
        <f>IF(OUT!AE9="", "", OUT!AE9)</f>
        <v/>
      </c>
      <c r="M182" s="8" t="str">
        <f>IF(OUT!AG9="", "", OUT!AG9)</f>
        <v/>
      </c>
      <c r="N182" s="8" t="str">
        <f>IF(OUT!AQ9="", "", OUT!AQ9)</f>
        <v/>
      </c>
      <c r="O182" s="8" t="str">
        <f>IF(OUT!BM9="", "", OUT!BM9)</f>
        <v>T4</v>
      </c>
      <c r="P182" s="9">
        <f>IF(OUT!N9="", "", OUT!N9)</f>
        <v>0.86899999999999999</v>
      </c>
      <c r="Q182" s="10">
        <f>IF(OUT!O9="", "", OUT!O9)</f>
        <v>62.56</v>
      </c>
      <c r="R182" s="9">
        <f>IF(PPG!H9="", "", PPG!H9)</f>
        <v>0</v>
      </c>
      <c r="S182" s="10">
        <f>IF(PPG!I9="", "", PPG!I9)</f>
        <v>0</v>
      </c>
      <c r="T182" s="9">
        <f>IF(PPG!J9="", "", PPG!J9)</f>
        <v>0</v>
      </c>
      <c r="U182" s="10">
        <f>IF(PPG!K9="", "", PPG!K9)</f>
        <v>0</v>
      </c>
      <c r="V182" s="9">
        <f>IF(PPG!L9="", "", PPG!L9)</f>
        <v>0</v>
      </c>
      <c r="W182" s="10">
        <f>IF(PPG!M9="", "", PPG!M9)</f>
        <v>0</v>
      </c>
      <c r="X182" s="9">
        <f>IF(PPG!N9="", "", PPG!N9)</f>
        <v>0</v>
      </c>
      <c r="Y182" s="10">
        <f>IF(PPG!O9="", "", PPG!O9)</f>
        <v>0</v>
      </c>
      <c r="Z182" s="9">
        <f>IF(PPG!Q9="", "", PPG!Q9)</f>
        <v>0.86899999999999999</v>
      </c>
      <c r="AA182" s="10">
        <f>IF(PPG!R9="", "", PPG!R9)</f>
        <v>62.56</v>
      </c>
      <c r="AB182" s="9">
        <f>IF(PPG!S9="", "", PPG!S9)</f>
        <v>0</v>
      </c>
      <c r="AC182" s="10">
        <f>IF(PPG!T9="", "", PPG!T9)</f>
        <v>0</v>
      </c>
      <c r="AD182" s="9">
        <f>IF(PPG!U9="", "", PPG!U9)</f>
        <v>0</v>
      </c>
      <c r="AE182" s="10">
        <f>IF(PPG!V9="", "", PPG!V9)</f>
        <v>0</v>
      </c>
      <c r="AF182" s="9">
        <f>IF(PPG!W9="", "", PPG!W9)</f>
        <v>0</v>
      </c>
      <c r="AG182" s="10">
        <f>IF(PPG!X9="", "", PPG!X9)</f>
        <v>0</v>
      </c>
      <c r="AH182" s="9">
        <f>IF(PPG!Y9="", "", PPG!Y9)</f>
        <v>0</v>
      </c>
      <c r="AI182" s="10">
        <f>IF(PPG!Z9="", "", PPG!Z9)</f>
        <v>0</v>
      </c>
      <c r="AJ182" s="33" t="str">
        <f t="shared" si="27"/>
        <v>0.00</v>
      </c>
      <c r="AK182" s="8" t="str">
        <f t="shared" si="28"/>
        <v>0</v>
      </c>
      <c r="AL182" s="8" t="str">
        <f t="shared" si="29"/>
        <v>0</v>
      </c>
    </row>
    <row r="183" spans="1:38">
      <c r="A183" s="8">
        <f>IF(OUT!C37="", "", OUT!C37)</f>
        <v>731</v>
      </c>
      <c r="B183" s="20">
        <f>IF(OUT!A37="", "", OUT!A37)</f>
        <v>41632</v>
      </c>
      <c r="C183" s="8" t="str">
        <f>IF(OUT!D37="", "", OUT!D37)</f>
        <v>O</v>
      </c>
      <c r="D183" s="28"/>
      <c r="E183" s="8" t="str">
        <f>IF(OUT!E37="", "", OUT!E37)</f>
        <v>72 TRAY</v>
      </c>
      <c r="F183" s="25" t="str">
        <f>IF(OUT!AE37="NEW", "✷", "")</f>
        <v/>
      </c>
      <c r="G183" s="11" t="str">
        <f>IF(OUT!B37="", "", OUT!B37)</f>
        <v>SALVIA LEUCANTHA MIDNIGHT (Mexican Bush Sage)</v>
      </c>
      <c r="H183" s="21">
        <f t="shared" si="25"/>
        <v>0.86899999999999999</v>
      </c>
      <c r="I183" s="22">
        <f t="shared" si="26"/>
        <v>62.56</v>
      </c>
      <c r="J183" s="37" t="str">
        <f>IF(OUT!F37="", "", OUT!F37)</f>
        <v/>
      </c>
      <c r="K183" s="8">
        <f>IF(OUT!P37="", "", OUT!P37)</f>
        <v>72</v>
      </c>
      <c r="L183" s="8" t="str">
        <f>IF(OUT!AE37="", "", OUT!AE37)</f>
        <v/>
      </c>
      <c r="M183" s="8" t="str">
        <f>IF(OUT!AG37="", "", OUT!AG37)</f>
        <v/>
      </c>
      <c r="N183" s="8" t="str">
        <f>IF(OUT!AQ37="", "", OUT!AQ37)</f>
        <v/>
      </c>
      <c r="O183" s="8" t="str">
        <f>IF(OUT!BM37="", "", OUT!BM37)</f>
        <v>T4</v>
      </c>
      <c r="P183" s="9">
        <f>IF(OUT!N37="", "", OUT!N37)</f>
        <v>0.86899999999999999</v>
      </c>
      <c r="Q183" s="10">
        <f>IF(OUT!O37="", "", OUT!O37)</f>
        <v>62.56</v>
      </c>
      <c r="R183" s="9">
        <f>IF(PPG!H37="", "", PPG!H37)</f>
        <v>0</v>
      </c>
      <c r="S183" s="10">
        <f>IF(PPG!I37="", "", PPG!I37)</f>
        <v>0</v>
      </c>
      <c r="T183" s="9">
        <f>IF(PPG!J37="", "", PPG!J37)</f>
        <v>0</v>
      </c>
      <c r="U183" s="10">
        <f>IF(PPG!K37="", "", PPG!K37)</f>
        <v>0</v>
      </c>
      <c r="V183" s="9">
        <f>IF(PPG!L37="", "", PPG!L37)</f>
        <v>0</v>
      </c>
      <c r="W183" s="10">
        <f>IF(PPG!M37="", "", PPG!M37)</f>
        <v>0</v>
      </c>
      <c r="X183" s="9">
        <f>IF(PPG!N37="", "", PPG!N37)</f>
        <v>0</v>
      </c>
      <c r="Y183" s="10">
        <f>IF(PPG!O37="", "", PPG!O37)</f>
        <v>0</v>
      </c>
      <c r="Z183" s="9">
        <f>IF(PPG!Q37="", "", PPG!Q37)</f>
        <v>0.86899999999999999</v>
      </c>
      <c r="AA183" s="10">
        <f>IF(PPG!R37="", "", PPG!R37)</f>
        <v>62.56</v>
      </c>
      <c r="AB183" s="9">
        <f>IF(PPG!S37="", "", PPG!S37)</f>
        <v>0</v>
      </c>
      <c r="AC183" s="10">
        <f>IF(PPG!T37="", "", PPG!T37)</f>
        <v>0</v>
      </c>
      <c r="AD183" s="9">
        <f>IF(PPG!U37="", "", PPG!U37)</f>
        <v>0</v>
      </c>
      <c r="AE183" s="10">
        <f>IF(PPG!V37="", "", PPG!V37)</f>
        <v>0</v>
      </c>
      <c r="AF183" s="9">
        <f>IF(PPG!W37="", "", PPG!W37)</f>
        <v>0</v>
      </c>
      <c r="AG183" s="10">
        <f>IF(PPG!X37="", "", PPG!X37)</f>
        <v>0</v>
      </c>
      <c r="AH183" s="9">
        <f>IF(PPG!Y37="", "", PPG!Y37)</f>
        <v>0</v>
      </c>
      <c r="AI183" s="10">
        <f>IF(PPG!Z37="", "", PPG!Z37)</f>
        <v>0</v>
      </c>
      <c r="AJ183" s="33" t="str">
        <f t="shared" si="27"/>
        <v>0.00</v>
      </c>
      <c r="AK183" s="8" t="str">
        <f t="shared" si="28"/>
        <v>0</v>
      </c>
      <c r="AL183" s="8" t="str">
        <f t="shared" si="29"/>
        <v>0</v>
      </c>
    </row>
    <row r="184" spans="1:38">
      <c r="A184" s="8">
        <f>IF(OUT!C77="", "", OUT!C77)</f>
        <v>731</v>
      </c>
      <c r="B184" s="20">
        <f>IF(OUT!A77="", "", OUT!A77)</f>
        <v>59123</v>
      </c>
      <c r="C184" s="8" t="str">
        <f>IF(OUT!D77="", "", OUT!D77)</f>
        <v>O</v>
      </c>
      <c r="D184" s="28"/>
      <c r="E184" s="8" t="str">
        <f>IF(OUT!E77="", "", OUT!E77)</f>
        <v>72 TRAY</v>
      </c>
      <c r="F184" s="25" t="str">
        <f>IF(OUT!AE77="NEW", "✷", "")</f>
        <v/>
      </c>
      <c r="G184" s="11" t="str">
        <f>IF(OUT!B77="", "", OUT!B77)</f>
        <v>SALVIA LEUCANTHA SANTA BARBARA (Mexican Bush Sage)</v>
      </c>
      <c r="H184" s="21">
        <f t="shared" si="25"/>
        <v>1.115</v>
      </c>
      <c r="I184" s="22">
        <f t="shared" si="26"/>
        <v>80.28</v>
      </c>
      <c r="J184" s="37" t="str">
        <f>IF(OUT!F77="", "", OUT!F77)</f>
        <v/>
      </c>
      <c r="K184" s="8">
        <f>IF(OUT!P77="", "", OUT!P77)</f>
        <v>72</v>
      </c>
      <c r="L184" s="8" t="str">
        <f>IF(OUT!AE77="", "", OUT!AE77)</f>
        <v/>
      </c>
      <c r="M184" s="8" t="str">
        <f>IF(OUT!AG77="", "", OUT!AG77)</f>
        <v>PAT</v>
      </c>
      <c r="N184" s="8" t="str">
        <f>IF(OUT!AQ77="", "", OUT!AQ77)</f>
        <v/>
      </c>
      <c r="O184" s="8" t="str">
        <f>IF(OUT!BM77="", "", OUT!BM77)</f>
        <v>T4</v>
      </c>
      <c r="P184" s="9">
        <f>IF(OUT!N77="", "", OUT!N77)</f>
        <v>1.115</v>
      </c>
      <c r="Q184" s="10">
        <f>IF(OUT!O77="", "", OUT!O77)</f>
        <v>80.28</v>
      </c>
      <c r="R184" s="9">
        <f>IF(PPG!H77="", "", PPG!H77)</f>
        <v>0</v>
      </c>
      <c r="S184" s="10">
        <f>IF(PPG!I77="", "", PPG!I77)</f>
        <v>0</v>
      </c>
      <c r="T184" s="9">
        <f>IF(PPG!J77="", "", PPG!J77)</f>
        <v>0</v>
      </c>
      <c r="U184" s="10">
        <f>IF(PPG!K77="", "", PPG!K77)</f>
        <v>0</v>
      </c>
      <c r="V184" s="9">
        <f>IF(PPG!L77="", "", PPG!L77)</f>
        <v>0</v>
      </c>
      <c r="W184" s="10">
        <f>IF(PPG!M77="", "", PPG!M77)</f>
        <v>0</v>
      </c>
      <c r="X184" s="9">
        <f>IF(PPG!N77="", "", PPG!N77)</f>
        <v>0</v>
      </c>
      <c r="Y184" s="10">
        <f>IF(PPG!O77="", "", PPG!O77)</f>
        <v>0</v>
      </c>
      <c r="Z184" s="9">
        <f>IF(PPG!Q77="", "", PPG!Q77)</f>
        <v>1.115</v>
      </c>
      <c r="AA184" s="10">
        <f>IF(PPG!R77="", "", PPG!R77)</f>
        <v>80.28</v>
      </c>
      <c r="AB184" s="9">
        <f>IF(PPG!S77="", "", PPG!S77)</f>
        <v>0</v>
      </c>
      <c r="AC184" s="10">
        <f>IF(PPG!T77="", "", PPG!T77)</f>
        <v>0</v>
      </c>
      <c r="AD184" s="9">
        <f>IF(PPG!U77="", "", PPG!U77)</f>
        <v>0</v>
      </c>
      <c r="AE184" s="10">
        <f>IF(PPG!V77="", "", PPG!V77)</f>
        <v>0</v>
      </c>
      <c r="AF184" s="9">
        <f>IF(PPG!W77="", "", PPG!W77)</f>
        <v>0</v>
      </c>
      <c r="AG184" s="10">
        <f>IF(PPG!X77="", "", PPG!X77)</f>
        <v>0</v>
      </c>
      <c r="AH184" s="9">
        <f>IF(PPG!Y77="", "", PPG!Y77)</f>
        <v>0</v>
      </c>
      <c r="AI184" s="10">
        <f>IF(PPG!Z77="", "", PPG!Z77)</f>
        <v>0</v>
      </c>
      <c r="AJ184" s="33" t="str">
        <f t="shared" si="27"/>
        <v>0.00</v>
      </c>
      <c r="AK184" s="8" t="str">
        <f t="shared" si="28"/>
        <v>0</v>
      </c>
      <c r="AL184" s="8" t="str">
        <f t="shared" si="29"/>
        <v>0</v>
      </c>
    </row>
    <row r="185" spans="1:38">
      <c r="A185" s="8">
        <f>IF(OUT!C157="", "", OUT!C157)</f>
        <v>731</v>
      </c>
      <c r="B185" s="20">
        <f>IF(OUT!A157="", "", OUT!A157)</f>
        <v>85671</v>
      </c>
      <c r="C185" s="8" t="str">
        <f>IF(OUT!D157="", "", OUT!D157)</f>
        <v>O</v>
      </c>
      <c r="D185" s="28"/>
      <c r="E185" s="8" t="str">
        <f>IF(OUT!E157="", "", OUT!E157)</f>
        <v>72 TRAY</v>
      </c>
      <c r="F185" s="25" t="str">
        <f>IF(OUT!AE157="NEW", "✷", "")</f>
        <v/>
      </c>
      <c r="G185" s="11" t="str">
        <f>IF(OUT!B157="", "", OUT!B157)</f>
        <v>SALVIA LEUCANTHA WHITE MISCHIEF (Mexican Bush Sage)</v>
      </c>
      <c r="H185" s="21">
        <f t="shared" si="25"/>
        <v>0.86899999999999999</v>
      </c>
      <c r="I185" s="22">
        <f t="shared" si="26"/>
        <v>62.56</v>
      </c>
      <c r="J185" s="37" t="str">
        <f>IF(OUT!F157="", "", OUT!F157)</f>
        <v/>
      </c>
      <c r="K185" s="8">
        <f>IF(OUT!P157="", "", OUT!P157)</f>
        <v>72</v>
      </c>
      <c r="L185" s="8" t="str">
        <f>IF(OUT!AE157="", "", OUT!AE157)</f>
        <v/>
      </c>
      <c r="M185" s="8" t="str">
        <f>IF(OUT!AG157="", "", OUT!AG157)</f>
        <v/>
      </c>
      <c r="N185" s="8" t="str">
        <f>IF(OUT!AQ157="", "", OUT!AQ157)</f>
        <v/>
      </c>
      <c r="O185" s="8" t="str">
        <f>IF(OUT!BM157="", "", OUT!BM157)</f>
        <v>T4</v>
      </c>
      <c r="P185" s="9">
        <f>IF(OUT!N157="", "", OUT!N157)</f>
        <v>0.86899999999999999</v>
      </c>
      <c r="Q185" s="10">
        <f>IF(OUT!O157="", "", OUT!O157)</f>
        <v>62.56</v>
      </c>
      <c r="R185" s="9">
        <f>IF(PPG!H157="", "", PPG!H157)</f>
        <v>0</v>
      </c>
      <c r="S185" s="10">
        <f>IF(PPG!I157="", "", PPG!I157)</f>
        <v>0</v>
      </c>
      <c r="T185" s="9">
        <f>IF(PPG!J157="", "", PPG!J157)</f>
        <v>0</v>
      </c>
      <c r="U185" s="10">
        <f>IF(PPG!K157="", "", PPG!K157)</f>
        <v>0</v>
      </c>
      <c r="V185" s="9">
        <f>IF(PPG!L157="", "", PPG!L157)</f>
        <v>0</v>
      </c>
      <c r="W185" s="10">
        <f>IF(PPG!M157="", "", PPG!M157)</f>
        <v>0</v>
      </c>
      <c r="X185" s="9">
        <f>IF(PPG!N157="", "", PPG!N157)</f>
        <v>0</v>
      </c>
      <c r="Y185" s="10">
        <f>IF(PPG!O157="", "", PPG!O157)</f>
        <v>0</v>
      </c>
      <c r="Z185" s="9">
        <f>IF(PPG!Q157="", "", PPG!Q157)</f>
        <v>0.86899999999999999</v>
      </c>
      <c r="AA185" s="10">
        <f>IF(PPG!R157="", "", PPG!R157)</f>
        <v>62.56</v>
      </c>
      <c r="AB185" s="9">
        <f>IF(PPG!S157="", "", PPG!S157)</f>
        <v>0</v>
      </c>
      <c r="AC185" s="10">
        <f>IF(PPG!T157="", "", PPG!T157)</f>
        <v>0</v>
      </c>
      <c r="AD185" s="9">
        <f>IF(PPG!U157="", "", PPG!U157)</f>
        <v>0</v>
      </c>
      <c r="AE185" s="10">
        <f>IF(PPG!V157="", "", PPG!V157)</f>
        <v>0</v>
      </c>
      <c r="AF185" s="9">
        <f>IF(PPG!W157="", "", PPG!W157)</f>
        <v>0</v>
      </c>
      <c r="AG185" s="10">
        <f>IF(PPG!X157="", "", PPG!X157)</f>
        <v>0</v>
      </c>
      <c r="AH185" s="9">
        <f>IF(PPG!Y157="", "", PPG!Y157)</f>
        <v>0</v>
      </c>
      <c r="AI185" s="10">
        <f>IF(PPG!Z157="", "", PPG!Z157)</f>
        <v>0</v>
      </c>
      <c r="AJ185" s="33" t="str">
        <f t="shared" si="27"/>
        <v>0.00</v>
      </c>
      <c r="AK185" s="8" t="str">
        <f t="shared" si="28"/>
        <v>0</v>
      </c>
      <c r="AL185" s="8" t="str">
        <f t="shared" si="29"/>
        <v>0</v>
      </c>
    </row>
    <row r="186" spans="1:38">
      <c r="A186" s="8">
        <f>IF(OUT!C133="", "", OUT!C133)</f>
        <v>731</v>
      </c>
      <c r="B186" s="20">
        <f>IF(OUT!A133="", "", OUT!A133)</f>
        <v>79135</v>
      </c>
      <c r="C186" s="8" t="str">
        <f>IF(OUT!D133="", "", OUT!D133)</f>
        <v>O</v>
      </c>
      <c r="D186" s="28"/>
      <c r="E186" s="8" t="str">
        <f>IF(OUT!E133="", "", OUT!E133)</f>
        <v>72 TRAY</v>
      </c>
      <c r="F186" s="25" t="str">
        <f>IF(OUT!AE133="NEW", "✷", "")</f>
        <v/>
      </c>
      <c r="G186" s="11" t="str">
        <f>IF(OUT!B133="", "", OUT!B133)</f>
        <v>SALVIA LEUCOPHYLLA POINT SAL</v>
      </c>
      <c r="H186" s="21">
        <f t="shared" si="25"/>
        <v>0.93300000000000005</v>
      </c>
      <c r="I186" s="22">
        <f t="shared" si="26"/>
        <v>67.17</v>
      </c>
      <c r="J186" s="37" t="str">
        <f>IF(OUT!F133="", "", OUT!F133)</f>
        <v/>
      </c>
      <c r="K186" s="8">
        <f>IF(OUT!P133="", "", OUT!P133)</f>
        <v>72</v>
      </c>
      <c r="L186" s="8" t="str">
        <f>IF(OUT!AE133="", "", OUT!AE133)</f>
        <v/>
      </c>
      <c r="M186" s="8" t="str">
        <f>IF(OUT!AG133="", "", OUT!AG133)</f>
        <v/>
      </c>
      <c r="N186" s="8" t="str">
        <f>IF(OUT!AQ133="", "", OUT!AQ133)</f>
        <v/>
      </c>
      <c r="O186" s="8" t="str">
        <f>IF(OUT!BM133="", "", OUT!BM133)</f>
        <v>T4</v>
      </c>
      <c r="P186" s="9">
        <f>IF(OUT!N133="", "", OUT!N133)</f>
        <v>0.93300000000000005</v>
      </c>
      <c r="Q186" s="10">
        <f>IF(OUT!O133="", "", OUT!O133)</f>
        <v>67.17</v>
      </c>
      <c r="R186" s="9">
        <f>IF(PPG!H133="", "", PPG!H133)</f>
        <v>0</v>
      </c>
      <c r="S186" s="10">
        <f>IF(PPG!I133="", "", PPG!I133)</f>
        <v>0</v>
      </c>
      <c r="T186" s="9">
        <f>IF(PPG!J133="", "", PPG!J133)</f>
        <v>0</v>
      </c>
      <c r="U186" s="10">
        <f>IF(PPG!K133="", "", PPG!K133)</f>
        <v>0</v>
      </c>
      <c r="V186" s="9">
        <f>IF(PPG!L133="", "", PPG!L133)</f>
        <v>0</v>
      </c>
      <c r="W186" s="10">
        <f>IF(PPG!M133="", "", PPG!M133)</f>
        <v>0</v>
      </c>
      <c r="X186" s="9">
        <f>IF(PPG!N133="", "", PPG!N133)</f>
        <v>0</v>
      </c>
      <c r="Y186" s="10">
        <f>IF(PPG!O133="", "", PPG!O133)</f>
        <v>0</v>
      </c>
      <c r="Z186" s="9">
        <f>IF(PPG!Q133="", "", PPG!Q133)</f>
        <v>0.93300000000000005</v>
      </c>
      <c r="AA186" s="10">
        <f>IF(PPG!R133="", "", PPG!R133)</f>
        <v>67.17</v>
      </c>
      <c r="AB186" s="9">
        <f>IF(PPG!S133="", "", PPG!S133)</f>
        <v>0</v>
      </c>
      <c r="AC186" s="10">
        <f>IF(PPG!T133="", "", PPG!T133)</f>
        <v>0</v>
      </c>
      <c r="AD186" s="9">
        <f>IF(PPG!U133="", "", PPG!U133)</f>
        <v>0</v>
      </c>
      <c r="AE186" s="10">
        <f>IF(PPG!V133="", "", PPG!V133)</f>
        <v>0</v>
      </c>
      <c r="AF186" s="9">
        <f>IF(PPG!W133="", "", PPG!W133)</f>
        <v>0</v>
      </c>
      <c r="AG186" s="10">
        <f>IF(PPG!X133="", "", PPG!X133)</f>
        <v>0</v>
      </c>
      <c r="AH186" s="9">
        <f>IF(PPG!Y133="", "", PPG!Y133)</f>
        <v>0</v>
      </c>
      <c r="AI186" s="10">
        <f>IF(PPG!Z133="", "", PPG!Z133)</f>
        <v>0</v>
      </c>
      <c r="AJ186" s="33" t="str">
        <f t="shared" si="27"/>
        <v>0.00</v>
      </c>
      <c r="AK186" s="8" t="str">
        <f t="shared" si="28"/>
        <v>0</v>
      </c>
      <c r="AL186" s="8" t="str">
        <f t="shared" si="29"/>
        <v>0</v>
      </c>
    </row>
    <row r="187" spans="1:38">
      <c r="A187" s="8">
        <f>IF(OUT!C118="", "", OUT!C118)</f>
        <v>731</v>
      </c>
      <c r="B187" s="20">
        <f>IF(OUT!A118="", "", OUT!A118)</f>
        <v>75172</v>
      </c>
      <c r="C187" s="8" t="str">
        <f>IF(OUT!D118="", "", OUT!D118)</f>
        <v>O</v>
      </c>
      <c r="D187" s="28"/>
      <c r="E187" s="8" t="str">
        <f>IF(OUT!E118="", "", OUT!E118)</f>
        <v>72 TRAY</v>
      </c>
      <c r="F187" s="25" t="str">
        <f>IF(OUT!AE118="NEW", "✷", "")</f>
        <v/>
      </c>
      <c r="G187" s="11" t="str">
        <f>IF(OUT!B118="", "", OUT!B118)</f>
        <v>SALVIA MESA AZURE</v>
      </c>
      <c r="H187" s="21">
        <f t="shared" si="25"/>
        <v>0.879</v>
      </c>
      <c r="I187" s="22">
        <f t="shared" si="26"/>
        <v>63.28</v>
      </c>
      <c r="J187" s="37" t="str">
        <f>IF(OUT!F118="", "", OUT!F118)</f>
        <v/>
      </c>
      <c r="K187" s="8">
        <f>IF(OUT!P118="", "", OUT!P118)</f>
        <v>72</v>
      </c>
      <c r="L187" s="8" t="str">
        <f>IF(OUT!AE118="", "", OUT!AE118)</f>
        <v/>
      </c>
      <c r="M187" s="8" t="str">
        <f>IF(OUT!AG118="", "", OUT!AG118)</f>
        <v/>
      </c>
      <c r="N187" s="8" t="str">
        <f>IF(OUT!AQ118="", "", OUT!AQ118)</f>
        <v/>
      </c>
      <c r="O187" s="8" t="str">
        <f>IF(OUT!BM118="", "", OUT!BM118)</f>
        <v>T4</v>
      </c>
      <c r="P187" s="9">
        <f>IF(OUT!N118="", "", OUT!N118)</f>
        <v>0.879</v>
      </c>
      <c r="Q187" s="10">
        <f>IF(OUT!O118="", "", OUT!O118)</f>
        <v>63.28</v>
      </c>
      <c r="R187" s="9">
        <f>IF(PPG!H118="", "", PPG!H118)</f>
        <v>0</v>
      </c>
      <c r="S187" s="10">
        <f>IF(PPG!I118="", "", PPG!I118)</f>
        <v>0</v>
      </c>
      <c r="T187" s="9">
        <f>IF(PPG!J118="", "", PPG!J118)</f>
        <v>0</v>
      </c>
      <c r="U187" s="10">
        <f>IF(PPG!K118="", "", PPG!K118)</f>
        <v>0</v>
      </c>
      <c r="V187" s="9">
        <f>IF(PPG!L118="", "", PPG!L118)</f>
        <v>0</v>
      </c>
      <c r="W187" s="10">
        <f>IF(PPG!M118="", "", PPG!M118)</f>
        <v>0</v>
      </c>
      <c r="X187" s="9">
        <f>IF(PPG!N118="", "", PPG!N118)</f>
        <v>0</v>
      </c>
      <c r="Y187" s="10">
        <f>IF(PPG!O118="", "", PPG!O118)</f>
        <v>0</v>
      </c>
      <c r="Z187" s="9">
        <f>IF(PPG!Q118="", "", PPG!Q118)</f>
        <v>0.879</v>
      </c>
      <c r="AA187" s="10">
        <f>IF(PPG!R118="", "", PPG!R118)</f>
        <v>63.28</v>
      </c>
      <c r="AB187" s="9">
        <f>IF(PPG!S118="", "", PPG!S118)</f>
        <v>0</v>
      </c>
      <c r="AC187" s="10">
        <f>IF(PPG!T118="", "", PPG!T118)</f>
        <v>0</v>
      </c>
      <c r="AD187" s="9">
        <f>IF(PPG!U118="", "", PPG!U118)</f>
        <v>0</v>
      </c>
      <c r="AE187" s="10">
        <f>IF(PPG!V118="", "", PPG!V118)</f>
        <v>0</v>
      </c>
      <c r="AF187" s="9">
        <f>IF(PPG!W118="", "", PPG!W118)</f>
        <v>0</v>
      </c>
      <c r="AG187" s="10">
        <f>IF(PPG!X118="", "", PPG!X118)</f>
        <v>0</v>
      </c>
      <c r="AH187" s="9">
        <f>IF(PPG!Y118="", "", PPG!Y118)</f>
        <v>0</v>
      </c>
      <c r="AI187" s="10">
        <f>IF(PPG!Z118="", "", PPG!Z118)</f>
        <v>0</v>
      </c>
      <c r="AJ187" s="33" t="str">
        <f t="shared" si="27"/>
        <v>0.00</v>
      </c>
      <c r="AK187" s="8" t="str">
        <f t="shared" si="28"/>
        <v>0</v>
      </c>
      <c r="AL187" s="8" t="str">
        <f t="shared" si="29"/>
        <v>0</v>
      </c>
    </row>
    <row r="188" spans="1:38">
      <c r="A188" s="8">
        <f>IF(OUT!C179="", "", OUT!C179)</f>
        <v>731</v>
      </c>
      <c r="B188" s="20">
        <f>IF(OUT!A179="", "", OUT!A179)</f>
        <v>91385</v>
      </c>
      <c r="C188" s="8" t="str">
        <f>IF(OUT!D179="", "", OUT!D179)</f>
        <v>O</v>
      </c>
      <c r="D188" s="28"/>
      <c r="E188" s="8" t="str">
        <f>IF(OUT!E179="", "", OUT!E179)</f>
        <v>72 TRAY</v>
      </c>
      <c r="F188" s="25" t="str">
        <f>IF(OUT!AE179="NEW", "✷", "")</f>
        <v/>
      </c>
      <c r="G188" s="11" t="str">
        <f>IF(OUT!B179="", "", OUT!B179)</f>
        <v>SALVIA MRS. BEARD</v>
      </c>
      <c r="H188" s="21">
        <f t="shared" si="25"/>
        <v>0.97599999999999998</v>
      </c>
      <c r="I188" s="22">
        <f t="shared" si="26"/>
        <v>70.27</v>
      </c>
      <c r="J188" s="37" t="str">
        <f>IF(OUT!F179="", "", OUT!F179)</f>
        <v/>
      </c>
      <c r="K188" s="8">
        <f>IF(OUT!P179="", "", OUT!P179)</f>
        <v>72</v>
      </c>
      <c r="L188" s="8" t="str">
        <f>IF(OUT!AE179="", "", OUT!AE179)</f>
        <v/>
      </c>
      <c r="M188" s="8" t="str">
        <f>IF(OUT!AG179="", "", OUT!AG179)</f>
        <v/>
      </c>
      <c r="N188" s="8" t="str">
        <f>IF(OUT!AQ179="", "", OUT!AQ179)</f>
        <v/>
      </c>
      <c r="O188" s="8" t="str">
        <f>IF(OUT!BM179="", "", OUT!BM179)</f>
        <v>T4</v>
      </c>
      <c r="P188" s="9">
        <f>IF(OUT!N179="", "", OUT!N179)</f>
        <v>0.97599999999999998</v>
      </c>
      <c r="Q188" s="10">
        <f>IF(OUT!O179="", "", OUT!O179)</f>
        <v>70.27</v>
      </c>
      <c r="R188" s="9">
        <f>IF(PPG!H179="", "", PPG!H179)</f>
        <v>0</v>
      </c>
      <c r="S188" s="10">
        <f>IF(PPG!I179="", "", PPG!I179)</f>
        <v>0</v>
      </c>
      <c r="T188" s="9">
        <f>IF(PPG!J179="", "", PPG!J179)</f>
        <v>0</v>
      </c>
      <c r="U188" s="10">
        <f>IF(PPG!K179="", "", PPG!K179)</f>
        <v>0</v>
      </c>
      <c r="V188" s="9">
        <f>IF(PPG!L179="", "", PPG!L179)</f>
        <v>0</v>
      </c>
      <c r="W188" s="10">
        <f>IF(PPG!M179="", "", PPG!M179)</f>
        <v>0</v>
      </c>
      <c r="X188" s="9">
        <f>IF(PPG!N179="", "", PPG!N179)</f>
        <v>0</v>
      </c>
      <c r="Y188" s="10">
        <f>IF(PPG!O179="", "", PPG!O179)</f>
        <v>0</v>
      </c>
      <c r="Z188" s="9">
        <f>IF(PPG!Q179="", "", PPG!Q179)</f>
        <v>0.97599999999999998</v>
      </c>
      <c r="AA188" s="10">
        <f>IF(PPG!R179="", "", PPG!R179)</f>
        <v>70.27</v>
      </c>
      <c r="AB188" s="9">
        <f>IF(PPG!S179="", "", PPG!S179)</f>
        <v>0</v>
      </c>
      <c r="AC188" s="10">
        <f>IF(PPG!T179="", "", PPG!T179)</f>
        <v>0</v>
      </c>
      <c r="AD188" s="9">
        <f>IF(PPG!U179="", "", PPG!U179)</f>
        <v>0</v>
      </c>
      <c r="AE188" s="10">
        <f>IF(PPG!V179="", "", PPG!V179)</f>
        <v>0</v>
      </c>
      <c r="AF188" s="9">
        <f>IF(PPG!W179="", "", PPG!W179)</f>
        <v>0</v>
      </c>
      <c r="AG188" s="10">
        <f>IF(PPG!X179="", "", PPG!X179)</f>
        <v>0</v>
      </c>
      <c r="AH188" s="9">
        <f>IF(PPG!Y179="", "", PPG!Y179)</f>
        <v>0</v>
      </c>
      <c r="AI188" s="10">
        <f>IF(PPG!Z179="", "", PPG!Z179)</f>
        <v>0</v>
      </c>
      <c r="AJ188" s="33" t="str">
        <f t="shared" si="27"/>
        <v>0.00</v>
      </c>
      <c r="AK188" s="8" t="str">
        <f t="shared" si="28"/>
        <v>0</v>
      </c>
      <c r="AL188" s="8" t="str">
        <f t="shared" si="29"/>
        <v>0</v>
      </c>
    </row>
    <row r="189" spans="1:38">
      <c r="A189" s="8">
        <f>IF(OUT!C84="", "", OUT!C84)</f>
        <v>731</v>
      </c>
      <c r="B189" s="20">
        <f>IF(OUT!A84="", "", OUT!A84)</f>
        <v>61150</v>
      </c>
      <c r="C189" s="8" t="str">
        <f>IF(OUT!D84="", "", OUT!D84)</f>
        <v>O</v>
      </c>
      <c r="D189" s="28"/>
      <c r="E189" s="8" t="str">
        <f>IF(OUT!E84="", "", OUT!E84)</f>
        <v>72 TRAY</v>
      </c>
      <c r="F189" s="25" t="str">
        <f>IF(OUT!AE84="NEW", "✷", "")</f>
        <v/>
      </c>
      <c r="G189" s="11" t="str">
        <f>IF(OUT!B84="", "", OUT!B84)</f>
        <v>SALVIA ULIGINOSA  (BOG SAGE) (Clear Blue)</v>
      </c>
      <c r="H189" s="21">
        <f t="shared" si="25"/>
        <v>0.82599999999999996</v>
      </c>
      <c r="I189" s="22">
        <f t="shared" si="26"/>
        <v>59.47</v>
      </c>
      <c r="J189" s="37" t="str">
        <f>IF(OUT!F84="", "", OUT!F84)</f>
        <v/>
      </c>
      <c r="K189" s="8">
        <f>IF(OUT!P84="", "", OUT!P84)</f>
        <v>72</v>
      </c>
      <c r="L189" s="8" t="str">
        <f>IF(OUT!AE84="", "", OUT!AE84)</f>
        <v/>
      </c>
      <c r="M189" s="8" t="str">
        <f>IF(OUT!AG84="", "", OUT!AG84)</f>
        <v/>
      </c>
      <c r="N189" s="8" t="str">
        <f>IF(OUT!AQ84="", "", OUT!AQ84)</f>
        <v/>
      </c>
      <c r="O189" s="8" t="str">
        <f>IF(OUT!BM84="", "", OUT!BM84)</f>
        <v>T4</v>
      </c>
      <c r="P189" s="9">
        <f>IF(OUT!N84="", "", OUT!N84)</f>
        <v>0.82599999999999996</v>
      </c>
      <c r="Q189" s="10">
        <f>IF(OUT!O84="", "", OUT!O84)</f>
        <v>59.47</v>
      </c>
      <c r="R189" s="9">
        <f>IF(PPG!H84="", "", PPG!H84)</f>
        <v>0</v>
      </c>
      <c r="S189" s="10">
        <f>IF(PPG!I84="", "", PPG!I84)</f>
        <v>0</v>
      </c>
      <c r="T189" s="9">
        <f>IF(PPG!J84="", "", PPG!J84)</f>
        <v>0</v>
      </c>
      <c r="U189" s="10">
        <f>IF(PPG!K84="", "", PPG!K84)</f>
        <v>0</v>
      </c>
      <c r="V189" s="9">
        <f>IF(PPG!L84="", "", PPG!L84)</f>
        <v>0</v>
      </c>
      <c r="W189" s="10">
        <f>IF(PPG!M84="", "", PPG!M84)</f>
        <v>0</v>
      </c>
      <c r="X189" s="9">
        <f>IF(PPG!N84="", "", PPG!N84)</f>
        <v>0</v>
      </c>
      <c r="Y189" s="10">
        <f>IF(PPG!O84="", "", PPG!O84)</f>
        <v>0</v>
      </c>
      <c r="Z189" s="9">
        <f>IF(PPG!Q84="", "", PPG!Q84)</f>
        <v>0.82599999999999996</v>
      </c>
      <c r="AA189" s="10">
        <f>IF(PPG!R84="", "", PPG!R84)</f>
        <v>59.47</v>
      </c>
      <c r="AB189" s="9">
        <f>IF(PPG!S84="", "", PPG!S84)</f>
        <v>0</v>
      </c>
      <c r="AC189" s="10">
        <f>IF(PPG!T84="", "", PPG!T84)</f>
        <v>0</v>
      </c>
      <c r="AD189" s="9">
        <f>IF(PPG!U84="", "", PPG!U84)</f>
        <v>0</v>
      </c>
      <c r="AE189" s="10">
        <f>IF(PPG!V84="", "", PPG!V84)</f>
        <v>0</v>
      </c>
      <c r="AF189" s="9">
        <f>IF(PPG!W84="", "", PPG!W84)</f>
        <v>0</v>
      </c>
      <c r="AG189" s="10">
        <f>IF(PPG!X84="", "", PPG!X84)</f>
        <v>0</v>
      </c>
      <c r="AH189" s="9">
        <f>IF(PPG!Y84="", "", PPG!Y84)</f>
        <v>0</v>
      </c>
      <c r="AI189" s="10">
        <f>IF(PPG!Z84="", "", PPG!Z84)</f>
        <v>0</v>
      </c>
      <c r="AJ189" s="33" t="str">
        <f t="shared" si="27"/>
        <v>0.00</v>
      </c>
      <c r="AK189" s="8" t="str">
        <f t="shared" si="28"/>
        <v>0</v>
      </c>
      <c r="AL189" s="8" t="str">
        <f t="shared" si="29"/>
        <v>0</v>
      </c>
    </row>
    <row r="190" spans="1:38">
      <c r="A190" s="8">
        <f>IF(OUT!C22="", "", OUT!C22)</f>
        <v>731</v>
      </c>
      <c r="B190" s="20">
        <f>IF(OUT!A22="", "", OUT!A22)</f>
        <v>40282</v>
      </c>
      <c r="C190" s="8" t="str">
        <f>IF(OUT!D22="", "", OUT!D22)</f>
        <v>O</v>
      </c>
      <c r="D190" s="28"/>
      <c r="E190" s="8" t="str">
        <f>IF(OUT!E22="", "", OUT!E22)</f>
        <v>72 TRAY</v>
      </c>
      <c r="F190" s="25" t="str">
        <f>IF(OUT!AE22="NEW", "✷", "")</f>
        <v/>
      </c>
      <c r="G190" s="11" t="str">
        <f>IF(OUT!B22="", "", OUT!B22)</f>
        <v>SANTOLINA CHAMAECYPARISSUS (GRAY LAVENDER COTTON)</v>
      </c>
      <c r="H190" s="21">
        <f t="shared" si="25"/>
        <v>0.89</v>
      </c>
      <c r="I190" s="22">
        <f t="shared" si="26"/>
        <v>64.08</v>
      </c>
      <c r="J190" s="37" t="str">
        <f>IF(OUT!F22="", "", OUT!F22)</f>
        <v/>
      </c>
      <c r="K190" s="8">
        <f>IF(OUT!P22="", "", OUT!P22)</f>
        <v>72</v>
      </c>
      <c r="L190" s="8" t="str">
        <f>IF(OUT!AE22="", "", OUT!AE22)</f>
        <v/>
      </c>
      <c r="M190" s="8" t="str">
        <f>IF(OUT!AG22="", "", OUT!AG22)</f>
        <v/>
      </c>
      <c r="N190" s="8" t="str">
        <f>IF(OUT!AQ22="", "", OUT!AQ22)</f>
        <v/>
      </c>
      <c r="O190" s="8" t="str">
        <f>IF(OUT!BM22="", "", OUT!BM22)</f>
        <v>T4</v>
      </c>
      <c r="P190" s="9">
        <f>IF(OUT!N22="", "", OUT!N22)</f>
        <v>0.89</v>
      </c>
      <c r="Q190" s="10">
        <f>IF(OUT!O22="", "", OUT!O22)</f>
        <v>64.08</v>
      </c>
      <c r="R190" s="9">
        <f>IF(PPG!H22="", "", PPG!H22)</f>
        <v>0</v>
      </c>
      <c r="S190" s="10">
        <f>IF(PPG!I22="", "", PPG!I22)</f>
        <v>0</v>
      </c>
      <c r="T190" s="9">
        <f>IF(PPG!J22="", "", PPG!J22)</f>
        <v>0</v>
      </c>
      <c r="U190" s="10">
        <f>IF(PPG!K22="", "", PPG!K22)</f>
        <v>0</v>
      </c>
      <c r="V190" s="9">
        <f>IF(PPG!L22="", "", PPG!L22)</f>
        <v>0</v>
      </c>
      <c r="W190" s="10">
        <f>IF(PPG!M22="", "", PPG!M22)</f>
        <v>0</v>
      </c>
      <c r="X190" s="9">
        <f>IF(PPG!N22="", "", PPG!N22)</f>
        <v>0</v>
      </c>
      <c r="Y190" s="10">
        <f>IF(PPG!O22="", "", PPG!O22)</f>
        <v>0</v>
      </c>
      <c r="Z190" s="9">
        <f>IF(PPG!Q22="", "", PPG!Q22)</f>
        <v>0.89</v>
      </c>
      <c r="AA190" s="10">
        <f>IF(PPG!R22="", "", PPG!R22)</f>
        <v>64.08</v>
      </c>
      <c r="AB190" s="9">
        <f>IF(PPG!S22="", "", PPG!S22)</f>
        <v>0</v>
      </c>
      <c r="AC190" s="10">
        <f>IF(PPG!T22="", "", PPG!T22)</f>
        <v>0</v>
      </c>
      <c r="AD190" s="9">
        <f>IF(PPG!U22="", "", PPG!U22)</f>
        <v>0</v>
      </c>
      <c r="AE190" s="10">
        <f>IF(PPG!V22="", "", PPG!V22)</f>
        <v>0</v>
      </c>
      <c r="AF190" s="9">
        <f>IF(PPG!W22="", "", PPG!W22)</f>
        <v>0</v>
      </c>
      <c r="AG190" s="10">
        <f>IF(PPG!X22="", "", PPG!X22)</f>
        <v>0</v>
      </c>
      <c r="AH190" s="9">
        <f>IF(PPG!Y22="", "", PPG!Y22)</f>
        <v>0</v>
      </c>
      <c r="AI190" s="10">
        <f>IF(PPG!Z22="", "", PPG!Z22)</f>
        <v>0</v>
      </c>
      <c r="AJ190" s="33" t="str">
        <f t="shared" si="27"/>
        <v>0.00</v>
      </c>
      <c r="AK190" s="8" t="str">
        <f t="shared" si="28"/>
        <v>0</v>
      </c>
      <c r="AL190" s="8" t="str">
        <f t="shared" si="29"/>
        <v>0</v>
      </c>
    </row>
    <row r="191" spans="1:38">
      <c r="A191" s="8">
        <f>IF(OUT!C10="", "", OUT!C10)</f>
        <v>731</v>
      </c>
      <c r="B191" s="20">
        <f>IF(OUT!A10="", "", OUT!A10)</f>
        <v>30455</v>
      </c>
      <c r="C191" s="8" t="str">
        <f>IF(OUT!D10="", "", OUT!D10)</f>
        <v>O</v>
      </c>
      <c r="D191" s="28"/>
      <c r="E191" s="8" t="str">
        <f>IF(OUT!E10="", "", OUT!E10)</f>
        <v>72 TRAY</v>
      </c>
      <c r="F191" s="25" t="str">
        <f>IF(OUT!AE10="NEW", "✷", "")</f>
        <v/>
      </c>
      <c r="G191" s="11" t="str">
        <f>IF(OUT!B10="", "", OUT!B10)</f>
        <v>SANTOLINA VIRENS (GREEN LAVENDER COTTON)</v>
      </c>
      <c r="H191" s="21">
        <f t="shared" si="25"/>
        <v>0.92200000000000004</v>
      </c>
      <c r="I191" s="22">
        <f t="shared" si="26"/>
        <v>66.38</v>
      </c>
      <c r="J191" s="37" t="str">
        <f>IF(OUT!F10="", "", OUT!F10)</f>
        <v/>
      </c>
      <c r="K191" s="8">
        <f>IF(OUT!P10="", "", OUT!P10)</f>
        <v>72</v>
      </c>
      <c r="L191" s="8" t="str">
        <f>IF(OUT!AE10="", "", OUT!AE10)</f>
        <v/>
      </c>
      <c r="M191" s="8" t="str">
        <f>IF(OUT!AG10="", "", OUT!AG10)</f>
        <v/>
      </c>
      <c r="N191" s="8" t="str">
        <f>IF(OUT!AQ10="", "", OUT!AQ10)</f>
        <v/>
      </c>
      <c r="O191" s="8" t="str">
        <f>IF(OUT!BM10="", "", OUT!BM10)</f>
        <v>T4</v>
      </c>
      <c r="P191" s="9">
        <f>IF(OUT!N10="", "", OUT!N10)</f>
        <v>0.92200000000000004</v>
      </c>
      <c r="Q191" s="10">
        <f>IF(OUT!O10="", "", OUT!O10)</f>
        <v>66.38</v>
      </c>
      <c r="R191" s="9">
        <f>IF(PPG!H10="", "", PPG!H10)</f>
        <v>0</v>
      </c>
      <c r="S191" s="10">
        <f>IF(PPG!I10="", "", PPG!I10)</f>
        <v>0</v>
      </c>
      <c r="T191" s="9">
        <f>IF(PPG!J10="", "", PPG!J10)</f>
        <v>0</v>
      </c>
      <c r="U191" s="10">
        <f>IF(PPG!K10="", "", PPG!K10)</f>
        <v>0</v>
      </c>
      <c r="V191" s="9">
        <f>IF(PPG!L10="", "", PPG!L10)</f>
        <v>0</v>
      </c>
      <c r="W191" s="10">
        <f>IF(PPG!M10="", "", PPG!M10)</f>
        <v>0</v>
      </c>
      <c r="X191" s="9">
        <f>IF(PPG!N10="", "", PPG!N10)</f>
        <v>0</v>
      </c>
      <c r="Y191" s="10">
        <f>IF(PPG!O10="", "", PPG!O10)</f>
        <v>0</v>
      </c>
      <c r="Z191" s="9">
        <f>IF(PPG!Q10="", "", PPG!Q10)</f>
        <v>0.92200000000000004</v>
      </c>
      <c r="AA191" s="10">
        <f>IF(PPG!R10="", "", PPG!R10)</f>
        <v>66.38</v>
      </c>
      <c r="AB191" s="9">
        <f>IF(PPG!S10="", "", PPG!S10)</f>
        <v>0</v>
      </c>
      <c r="AC191" s="10">
        <f>IF(PPG!T10="", "", PPG!T10)</f>
        <v>0</v>
      </c>
      <c r="AD191" s="9">
        <f>IF(PPG!U10="", "", PPG!U10)</f>
        <v>0</v>
      </c>
      <c r="AE191" s="10">
        <f>IF(PPG!V10="", "", PPG!V10)</f>
        <v>0</v>
      </c>
      <c r="AF191" s="9">
        <f>IF(PPG!W10="", "", PPG!W10)</f>
        <v>0</v>
      </c>
      <c r="AG191" s="10">
        <f>IF(PPG!X10="", "", PPG!X10)</f>
        <v>0</v>
      </c>
      <c r="AH191" s="9">
        <f>IF(PPG!Y10="", "", PPG!Y10)</f>
        <v>0</v>
      </c>
      <c r="AI191" s="10">
        <f>IF(PPG!Z10="", "", PPG!Z10)</f>
        <v>0</v>
      </c>
      <c r="AJ191" s="33" t="str">
        <f t="shared" si="27"/>
        <v>0.00</v>
      </c>
      <c r="AK191" s="8" t="str">
        <f t="shared" si="28"/>
        <v>0</v>
      </c>
      <c r="AL191" s="8" t="str">
        <f t="shared" si="29"/>
        <v>0</v>
      </c>
    </row>
    <row r="192" spans="1:38">
      <c r="A192" s="8">
        <f>IF(OUT!C107="", "", OUT!C107)</f>
        <v>731</v>
      </c>
      <c r="B192" s="20">
        <f>IF(OUT!A107="", "", OUT!A107)</f>
        <v>74352</v>
      </c>
      <c r="C192" s="8" t="str">
        <f>IF(OUT!D107="", "", OUT!D107)</f>
        <v>O</v>
      </c>
      <c r="D192" s="28"/>
      <c r="E192" s="8" t="str">
        <f>IF(OUT!E107="", "", OUT!E107)</f>
        <v>72 TRAY</v>
      </c>
      <c r="F192" s="25" t="str">
        <f>IF(OUT!AE107="NEW", "✷", "")</f>
        <v/>
      </c>
      <c r="G192" s="11" t="str">
        <f>IF(OUT!B107="", "", OUT!B107)</f>
        <v>SCAEVOLA MAUVE CLUSTERS</v>
      </c>
      <c r="H192" s="21">
        <f t="shared" si="25"/>
        <v>0.85799999999999998</v>
      </c>
      <c r="I192" s="22">
        <f t="shared" si="26"/>
        <v>61.77</v>
      </c>
      <c r="J192" s="37" t="str">
        <f>IF(OUT!F107="", "", OUT!F107)</f>
        <v/>
      </c>
      <c r="K192" s="8">
        <f>IF(OUT!P107="", "", OUT!P107)</f>
        <v>72</v>
      </c>
      <c r="L192" s="8" t="str">
        <f>IF(OUT!AE107="", "", OUT!AE107)</f>
        <v/>
      </c>
      <c r="M192" s="8" t="str">
        <f>IF(OUT!AG107="", "", OUT!AG107)</f>
        <v/>
      </c>
      <c r="N192" s="8" t="str">
        <f>IF(OUT!AQ107="", "", OUT!AQ107)</f>
        <v/>
      </c>
      <c r="O192" s="8" t="str">
        <f>IF(OUT!BM107="", "", OUT!BM107)</f>
        <v>T4</v>
      </c>
      <c r="P192" s="9">
        <f>IF(OUT!N107="", "", OUT!N107)</f>
        <v>0.85799999999999998</v>
      </c>
      <c r="Q192" s="10">
        <f>IF(OUT!O107="", "", OUT!O107)</f>
        <v>61.77</v>
      </c>
      <c r="R192" s="9">
        <f>IF(PPG!H107="", "", PPG!H107)</f>
        <v>0</v>
      </c>
      <c r="S192" s="10">
        <f>IF(PPG!I107="", "", PPG!I107)</f>
        <v>0</v>
      </c>
      <c r="T192" s="9">
        <f>IF(PPG!J107="", "", PPG!J107)</f>
        <v>0</v>
      </c>
      <c r="U192" s="10">
        <f>IF(PPG!K107="", "", PPG!K107)</f>
        <v>0</v>
      </c>
      <c r="V192" s="9">
        <f>IF(PPG!L107="", "", PPG!L107)</f>
        <v>0</v>
      </c>
      <c r="W192" s="10">
        <f>IF(PPG!M107="", "", PPG!M107)</f>
        <v>0</v>
      </c>
      <c r="X192" s="9">
        <f>IF(PPG!N107="", "", PPG!N107)</f>
        <v>0</v>
      </c>
      <c r="Y192" s="10">
        <f>IF(PPG!O107="", "", PPG!O107)</f>
        <v>0</v>
      </c>
      <c r="Z192" s="9">
        <f>IF(PPG!Q107="", "", PPG!Q107)</f>
        <v>0.85799999999999998</v>
      </c>
      <c r="AA192" s="10">
        <f>IF(PPG!R107="", "", PPG!R107)</f>
        <v>61.77</v>
      </c>
      <c r="AB192" s="9">
        <f>IF(PPG!S107="", "", PPG!S107)</f>
        <v>0</v>
      </c>
      <c r="AC192" s="10">
        <f>IF(PPG!T107="", "", PPG!T107)</f>
        <v>0</v>
      </c>
      <c r="AD192" s="9">
        <f>IF(PPG!U107="", "", PPG!U107)</f>
        <v>0</v>
      </c>
      <c r="AE192" s="10">
        <f>IF(PPG!V107="", "", PPG!V107)</f>
        <v>0</v>
      </c>
      <c r="AF192" s="9">
        <f>IF(PPG!W107="", "", PPG!W107)</f>
        <v>0</v>
      </c>
      <c r="AG192" s="10">
        <f>IF(PPG!X107="", "", PPG!X107)</f>
        <v>0</v>
      </c>
      <c r="AH192" s="9">
        <f>IF(PPG!Y107="", "", PPG!Y107)</f>
        <v>0</v>
      </c>
      <c r="AI192" s="10">
        <f>IF(PPG!Z107="", "", PPG!Z107)</f>
        <v>0</v>
      </c>
      <c r="AJ192" s="33" t="str">
        <f t="shared" si="27"/>
        <v>0.00</v>
      </c>
      <c r="AK192" s="8" t="str">
        <f t="shared" si="28"/>
        <v>0</v>
      </c>
      <c r="AL192" s="8" t="str">
        <f t="shared" si="29"/>
        <v>0</v>
      </c>
    </row>
    <row r="193" spans="1:38">
      <c r="A193" s="8">
        <f>IF(OUT!C38="", "", OUT!C38)</f>
        <v>731</v>
      </c>
      <c r="B193" s="20">
        <f>IF(OUT!A38="", "", OUT!A38)</f>
        <v>41633</v>
      </c>
      <c r="C193" s="8" t="str">
        <f>IF(OUT!D38="", "", OUT!D38)</f>
        <v>O</v>
      </c>
      <c r="D193" s="28"/>
      <c r="E193" s="8" t="str">
        <f>IF(OUT!E38="", "", OUT!E38)</f>
        <v>72 TRAY</v>
      </c>
      <c r="F193" s="25" t="str">
        <f>IF(OUT!AE38="NEW", "✷", "")</f>
        <v/>
      </c>
      <c r="G193" s="11" t="str">
        <f>IF(OUT!B38="", "", OUT!B38)</f>
        <v>SOLIDAGO CALIFORNICA</v>
      </c>
      <c r="H193" s="21">
        <f t="shared" si="25"/>
        <v>0.91200000000000003</v>
      </c>
      <c r="I193" s="22">
        <f t="shared" si="26"/>
        <v>65.66</v>
      </c>
      <c r="J193" s="37" t="str">
        <f>IF(OUT!F38="", "", OUT!F38)</f>
        <v/>
      </c>
      <c r="K193" s="8">
        <f>IF(OUT!P38="", "", OUT!P38)</f>
        <v>72</v>
      </c>
      <c r="L193" s="8" t="str">
        <f>IF(OUT!AE38="", "", OUT!AE38)</f>
        <v/>
      </c>
      <c r="M193" s="8" t="str">
        <f>IF(OUT!AG38="", "", OUT!AG38)</f>
        <v/>
      </c>
      <c r="N193" s="8" t="str">
        <f>IF(OUT!AQ38="", "", OUT!AQ38)</f>
        <v/>
      </c>
      <c r="O193" s="8" t="str">
        <f>IF(OUT!BM38="", "", OUT!BM38)</f>
        <v>T4</v>
      </c>
      <c r="P193" s="9">
        <f>IF(OUT!N38="", "", OUT!N38)</f>
        <v>0.91200000000000003</v>
      </c>
      <c r="Q193" s="10">
        <f>IF(OUT!O38="", "", OUT!O38)</f>
        <v>65.66</v>
      </c>
      <c r="R193" s="9">
        <f>IF(PPG!H38="", "", PPG!H38)</f>
        <v>0</v>
      </c>
      <c r="S193" s="10">
        <f>IF(PPG!I38="", "", PPG!I38)</f>
        <v>0</v>
      </c>
      <c r="T193" s="9">
        <f>IF(PPG!J38="", "", PPG!J38)</f>
        <v>0</v>
      </c>
      <c r="U193" s="10">
        <f>IF(PPG!K38="", "", PPG!K38)</f>
        <v>0</v>
      </c>
      <c r="V193" s="9">
        <f>IF(PPG!L38="", "", PPG!L38)</f>
        <v>0</v>
      </c>
      <c r="W193" s="10">
        <f>IF(PPG!M38="", "", PPG!M38)</f>
        <v>0</v>
      </c>
      <c r="X193" s="9">
        <f>IF(PPG!N38="", "", PPG!N38)</f>
        <v>0</v>
      </c>
      <c r="Y193" s="10">
        <f>IF(PPG!O38="", "", PPG!O38)</f>
        <v>0</v>
      </c>
      <c r="Z193" s="9">
        <f>IF(PPG!Q38="", "", PPG!Q38)</f>
        <v>0.91200000000000003</v>
      </c>
      <c r="AA193" s="10">
        <f>IF(PPG!R38="", "", PPG!R38)</f>
        <v>65.66</v>
      </c>
      <c r="AB193" s="9">
        <f>IF(PPG!S38="", "", PPG!S38)</f>
        <v>0</v>
      </c>
      <c r="AC193" s="10">
        <f>IF(PPG!T38="", "", PPG!T38)</f>
        <v>0</v>
      </c>
      <c r="AD193" s="9">
        <f>IF(PPG!U38="", "", PPG!U38)</f>
        <v>0</v>
      </c>
      <c r="AE193" s="10">
        <f>IF(PPG!V38="", "", PPG!V38)</f>
        <v>0</v>
      </c>
      <c r="AF193" s="9">
        <f>IF(PPG!W38="", "", PPG!W38)</f>
        <v>0</v>
      </c>
      <c r="AG193" s="10">
        <f>IF(PPG!X38="", "", PPG!X38)</f>
        <v>0</v>
      </c>
      <c r="AH193" s="9">
        <f>IF(PPG!Y38="", "", PPG!Y38)</f>
        <v>0</v>
      </c>
      <c r="AI193" s="10">
        <f>IF(PPG!Z38="", "", PPG!Z38)</f>
        <v>0</v>
      </c>
      <c r="AJ193" s="33" t="str">
        <f t="shared" si="27"/>
        <v>0.00</v>
      </c>
      <c r="AK193" s="8" t="str">
        <f t="shared" si="28"/>
        <v>0</v>
      </c>
      <c r="AL193" s="8" t="str">
        <f t="shared" si="29"/>
        <v>0</v>
      </c>
    </row>
    <row r="194" spans="1:38">
      <c r="A194" s="8">
        <f>IF(OUT!C16="", "", OUT!C16)</f>
        <v>731</v>
      </c>
      <c r="B194" s="20">
        <f>IF(OUT!A16="", "", OUT!A16)</f>
        <v>32621</v>
      </c>
      <c r="C194" s="8" t="str">
        <f>IF(OUT!D16="", "", OUT!D16)</f>
        <v>O</v>
      </c>
      <c r="D194" s="28"/>
      <c r="E194" s="8" t="str">
        <f>IF(OUT!E16="", "", OUT!E16)</f>
        <v>72 TRAY</v>
      </c>
      <c r="F194" s="25" t="str">
        <f>IF(OUT!AE16="NEW", "✷", "")</f>
        <v/>
      </c>
      <c r="G194" s="11" t="str">
        <f>IF(OUT!B16="", "", OUT!B16)</f>
        <v>STACHYS HELENE VON STEIN (BIG EARS)</v>
      </c>
      <c r="H194" s="21">
        <f t="shared" si="25"/>
        <v>0.85799999999999998</v>
      </c>
      <c r="I194" s="22">
        <f t="shared" si="26"/>
        <v>61.77</v>
      </c>
      <c r="J194" s="37" t="str">
        <f>IF(OUT!F16="", "", OUT!F16)</f>
        <v/>
      </c>
      <c r="K194" s="8">
        <f>IF(OUT!P16="", "", OUT!P16)</f>
        <v>72</v>
      </c>
      <c r="L194" s="8" t="str">
        <f>IF(OUT!AE16="", "", OUT!AE16)</f>
        <v/>
      </c>
      <c r="M194" s="8" t="str">
        <f>IF(OUT!AG16="", "", OUT!AG16)</f>
        <v/>
      </c>
      <c r="N194" s="8" t="str">
        <f>IF(OUT!AQ16="", "", OUT!AQ16)</f>
        <v/>
      </c>
      <c r="O194" s="8" t="str">
        <f>IF(OUT!BM16="", "", OUT!BM16)</f>
        <v>T4</v>
      </c>
      <c r="P194" s="9">
        <f>IF(OUT!N16="", "", OUT!N16)</f>
        <v>0.85799999999999998</v>
      </c>
      <c r="Q194" s="10">
        <f>IF(OUT!O16="", "", OUT!O16)</f>
        <v>61.77</v>
      </c>
      <c r="R194" s="9">
        <f>IF(PPG!H16="", "", PPG!H16)</f>
        <v>0</v>
      </c>
      <c r="S194" s="10">
        <f>IF(PPG!I16="", "", PPG!I16)</f>
        <v>0</v>
      </c>
      <c r="T194" s="9">
        <f>IF(PPG!J16="", "", PPG!J16)</f>
        <v>0</v>
      </c>
      <c r="U194" s="10">
        <f>IF(PPG!K16="", "", PPG!K16)</f>
        <v>0</v>
      </c>
      <c r="V194" s="9">
        <f>IF(PPG!L16="", "", PPG!L16)</f>
        <v>0</v>
      </c>
      <c r="W194" s="10">
        <f>IF(PPG!M16="", "", PPG!M16)</f>
        <v>0</v>
      </c>
      <c r="X194" s="9">
        <f>IF(PPG!N16="", "", PPG!N16)</f>
        <v>0</v>
      </c>
      <c r="Y194" s="10">
        <f>IF(PPG!O16="", "", PPG!O16)</f>
        <v>0</v>
      </c>
      <c r="Z194" s="9">
        <f>IF(PPG!Q16="", "", PPG!Q16)</f>
        <v>0.85799999999999998</v>
      </c>
      <c r="AA194" s="10">
        <f>IF(PPG!R16="", "", PPG!R16)</f>
        <v>61.77</v>
      </c>
      <c r="AB194" s="9">
        <f>IF(PPG!S16="", "", PPG!S16)</f>
        <v>0</v>
      </c>
      <c r="AC194" s="10">
        <f>IF(PPG!T16="", "", PPG!T16)</f>
        <v>0</v>
      </c>
      <c r="AD194" s="9">
        <f>IF(PPG!U16="", "", PPG!U16)</f>
        <v>0</v>
      </c>
      <c r="AE194" s="10">
        <f>IF(PPG!V16="", "", PPG!V16)</f>
        <v>0</v>
      </c>
      <c r="AF194" s="9">
        <f>IF(PPG!W16="", "", PPG!W16)</f>
        <v>0</v>
      </c>
      <c r="AG194" s="10">
        <f>IF(PPG!X16="", "", PPG!X16)</f>
        <v>0</v>
      </c>
      <c r="AH194" s="9">
        <f>IF(PPG!Y16="", "", PPG!Y16)</f>
        <v>0</v>
      </c>
      <c r="AI194" s="10">
        <f>IF(PPG!Z16="", "", PPG!Z16)</f>
        <v>0</v>
      </c>
      <c r="AJ194" s="33" t="str">
        <f t="shared" si="27"/>
        <v>0.00</v>
      </c>
      <c r="AK194" s="8" t="str">
        <f t="shared" si="28"/>
        <v>0</v>
      </c>
      <c r="AL194" s="8" t="str">
        <f t="shared" si="29"/>
        <v>0</v>
      </c>
    </row>
    <row r="195" spans="1:38">
      <c r="A195" s="8">
        <f>IF(OUT!C197="", "", OUT!C197)</f>
        <v>731</v>
      </c>
      <c r="B195" s="20">
        <f>IF(OUT!A197="", "", OUT!A197)</f>
        <v>95748</v>
      </c>
      <c r="C195" s="8" t="str">
        <f>IF(OUT!D197="", "", OUT!D197)</f>
        <v>O</v>
      </c>
      <c r="D195" s="28"/>
      <c r="E195" s="8" t="str">
        <f>IF(OUT!E197="", "", OUT!E197)</f>
        <v>72 TRAY</v>
      </c>
      <c r="F195" s="25" t="str">
        <f>IF(OUT!AE197="NEW", "✷", "")</f>
        <v/>
      </c>
      <c r="G195" s="11" t="str">
        <f>IF(OUT!B197="", "", OUT!B197)</f>
        <v>TAGETES LEMMONII COMPACTA</v>
      </c>
      <c r="H195" s="21">
        <f t="shared" si="25"/>
        <v>0.83599999999999997</v>
      </c>
      <c r="I195" s="22">
        <f t="shared" si="26"/>
        <v>60.19</v>
      </c>
      <c r="J195" s="37" t="str">
        <f>IF(OUT!F197="", "", OUT!F197)</f>
        <v/>
      </c>
      <c r="K195" s="8">
        <f>IF(OUT!P197="", "", OUT!P197)</f>
        <v>72</v>
      </c>
      <c r="L195" s="8" t="str">
        <f>IF(OUT!AE197="", "", OUT!AE197)</f>
        <v/>
      </c>
      <c r="M195" s="8" t="str">
        <f>IF(OUT!AG197="", "", OUT!AG197)</f>
        <v/>
      </c>
      <c r="N195" s="8" t="str">
        <f>IF(OUT!AQ197="", "", OUT!AQ197)</f>
        <v/>
      </c>
      <c r="O195" s="8" t="str">
        <f>IF(OUT!BM197="", "", OUT!BM197)</f>
        <v>T4</v>
      </c>
      <c r="P195" s="9">
        <f>IF(OUT!N197="", "", OUT!N197)</f>
        <v>0.83599999999999997</v>
      </c>
      <c r="Q195" s="10">
        <f>IF(OUT!O197="", "", OUT!O197)</f>
        <v>60.19</v>
      </c>
      <c r="R195" s="9">
        <f>IF(PPG!H197="", "", PPG!H197)</f>
        <v>0</v>
      </c>
      <c r="S195" s="10">
        <f>IF(PPG!I197="", "", PPG!I197)</f>
        <v>0</v>
      </c>
      <c r="T195" s="9">
        <f>IF(PPG!J197="", "", PPG!J197)</f>
        <v>0</v>
      </c>
      <c r="U195" s="10">
        <f>IF(PPG!K197="", "", PPG!K197)</f>
        <v>0</v>
      </c>
      <c r="V195" s="9">
        <f>IF(PPG!L197="", "", PPG!L197)</f>
        <v>0</v>
      </c>
      <c r="W195" s="10">
        <f>IF(PPG!M197="", "", PPG!M197)</f>
        <v>0</v>
      </c>
      <c r="X195" s="9">
        <f>IF(PPG!N197="", "", PPG!N197)</f>
        <v>0</v>
      </c>
      <c r="Y195" s="10">
        <f>IF(PPG!O197="", "", PPG!O197)</f>
        <v>0</v>
      </c>
      <c r="Z195" s="9">
        <f>IF(PPG!Q197="", "", PPG!Q197)</f>
        <v>0.83599999999999997</v>
      </c>
      <c r="AA195" s="10">
        <f>IF(PPG!R197="", "", PPG!R197)</f>
        <v>60.19</v>
      </c>
      <c r="AB195" s="9">
        <f>IF(PPG!S197="", "", PPG!S197)</f>
        <v>0</v>
      </c>
      <c r="AC195" s="10">
        <f>IF(PPG!T197="", "", PPG!T197)</f>
        <v>0</v>
      </c>
      <c r="AD195" s="9">
        <f>IF(PPG!U197="", "", PPG!U197)</f>
        <v>0</v>
      </c>
      <c r="AE195" s="10">
        <f>IF(PPG!V197="", "", PPG!V197)</f>
        <v>0</v>
      </c>
      <c r="AF195" s="9">
        <f>IF(PPG!W197="", "", PPG!W197)</f>
        <v>0</v>
      </c>
      <c r="AG195" s="10">
        <f>IF(PPG!X197="", "", PPG!X197)</f>
        <v>0</v>
      </c>
      <c r="AH195" s="9">
        <f>IF(PPG!Y197="", "", PPG!Y197)</f>
        <v>0</v>
      </c>
      <c r="AI195" s="10">
        <f>IF(PPG!Z197="", "", PPG!Z197)</f>
        <v>0</v>
      </c>
      <c r="AJ195" s="33" t="str">
        <f t="shared" si="27"/>
        <v>0.00</v>
      </c>
      <c r="AK195" s="8" t="str">
        <f t="shared" si="28"/>
        <v>0</v>
      </c>
      <c r="AL195" s="8" t="str">
        <f t="shared" si="29"/>
        <v>0</v>
      </c>
    </row>
    <row r="196" spans="1:38">
      <c r="A196" s="8">
        <f>IF(OUT!C89="", "", OUT!C89)</f>
        <v>731</v>
      </c>
      <c r="B196" s="20">
        <f>IF(OUT!A89="", "", OUT!A89)</f>
        <v>66561</v>
      </c>
      <c r="C196" s="8" t="str">
        <f>IF(OUT!D89="", "", OUT!D89)</f>
        <v>O</v>
      </c>
      <c r="D196" s="28"/>
      <c r="E196" s="8" t="str">
        <f>IF(OUT!E89="", "", OUT!E89)</f>
        <v>72 TRAY</v>
      </c>
      <c r="F196" s="25" t="str">
        <f>IF(OUT!AE89="NEW", "✷", "")</f>
        <v/>
      </c>
      <c r="G196" s="11" t="str">
        <f>IF(OUT!B89="", "", OUT!B89)</f>
        <v>TAGETES LEMONII (MARIGOLD) (Aromatic White w/Yellow)</v>
      </c>
      <c r="H196" s="21">
        <f t="shared" si="25"/>
        <v>0.83599999999999997</v>
      </c>
      <c r="I196" s="22">
        <f t="shared" si="26"/>
        <v>60.19</v>
      </c>
      <c r="J196" s="37" t="str">
        <f>IF(OUT!F89="", "", OUT!F89)</f>
        <v/>
      </c>
      <c r="K196" s="8">
        <f>IF(OUT!P89="", "", OUT!P89)</f>
        <v>72</v>
      </c>
      <c r="L196" s="8" t="str">
        <f>IF(OUT!AE89="", "", OUT!AE89)</f>
        <v/>
      </c>
      <c r="M196" s="8" t="str">
        <f>IF(OUT!AG89="", "", OUT!AG89)</f>
        <v/>
      </c>
      <c r="N196" s="8" t="str">
        <f>IF(OUT!AQ89="", "", OUT!AQ89)</f>
        <v/>
      </c>
      <c r="O196" s="8" t="str">
        <f>IF(OUT!BM89="", "", OUT!BM89)</f>
        <v>T4</v>
      </c>
      <c r="P196" s="9">
        <f>IF(OUT!N89="", "", OUT!N89)</f>
        <v>0.83599999999999997</v>
      </c>
      <c r="Q196" s="10">
        <f>IF(OUT!O89="", "", OUT!O89)</f>
        <v>60.19</v>
      </c>
      <c r="R196" s="9">
        <f>IF(PPG!H89="", "", PPG!H89)</f>
        <v>0</v>
      </c>
      <c r="S196" s="10">
        <f>IF(PPG!I89="", "", PPG!I89)</f>
        <v>0</v>
      </c>
      <c r="T196" s="9">
        <f>IF(PPG!J89="", "", PPG!J89)</f>
        <v>0</v>
      </c>
      <c r="U196" s="10">
        <f>IF(PPG!K89="", "", PPG!K89)</f>
        <v>0</v>
      </c>
      <c r="V196" s="9">
        <f>IF(PPG!L89="", "", PPG!L89)</f>
        <v>0</v>
      </c>
      <c r="W196" s="10">
        <f>IF(PPG!M89="", "", PPG!M89)</f>
        <v>0</v>
      </c>
      <c r="X196" s="9">
        <f>IF(PPG!N89="", "", PPG!N89)</f>
        <v>0</v>
      </c>
      <c r="Y196" s="10">
        <f>IF(PPG!O89="", "", PPG!O89)</f>
        <v>0</v>
      </c>
      <c r="Z196" s="9">
        <f>IF(PPG!Q89="", "", PPG!Q89)</f>
        <v>0.83599999999999997</v>
      </c>
      <c r="AA196" s="10">
        <f>IF(PPG!R89="", "", PPG!R89)</f>
        <v>60.19</v>
      </c>
      <c r="AB196" s="9">
        <f>IF(PPG!S89="", "", PPG!S89)</f>
        <v>0</v>
      </c>
      <c r="AC196" s="10">
        <f>IF(PPG!T89="", "", PPG!T89)</f>
        <v>0</v>
      </c>
      <c r="AD196" s="9">
        <f>IF(PPG!U89="", "", PPG!U89)</f>
        <v>0</v>
      </c>
      <c r="AE196" s="10">
        <f>IF(PPG!V89="", "", PPG!V89)</f>
        <v>0</v>
      </c>
      <c r="AF196" s="9">
        <f>IF(PPG!W89="", "", PPG!W89)</f>
        <v>0</v>
      </c>
      <c r="AG196" s="10">
        <f>IF(PPG!X89="", "", PPG!X89)</f>
        <v>0</v>
      </c>
      <c r="AH196" s="9">
        <f>IF(PPG!Y89="", "", PPG!Y89)</f>
        <v>0</v>
      </c>
      <c r="AI196" s="10">
        <f>IF(PPG!Z89="", "", PPG!Z89)</f>
        <v>0</v>
      </c>
      <c r="AJ196" s="33" t="str">
        <f t="shared" si="27"/>
        <v>0.00</v>
      </c>
      <c r="AK196" s="8" t="str">
        <f t="shared" si="28"/>
        <v>0</v>
      </c>
      <c r="AL196" s="8" t="str">
        <f t="shared" si="29"/>
        <v>0</v>
      </c>
    </row>
    <row r="197" spans="1:38">
      <c r="A197" s="8">
        <f>IF(OUT!C86="", "", OUT!C86)</f>
        <v>731</v>
      </c>
      <c r="B197" s="20">
        <f>IF(OUT!A86="", "", OUT!A86)</f>
        <v>61738</v>
      </c>
      <c r="C197" s="8" t="str">
        <f>IF(OUT!D86="", "", OUT!D86)</f>
        <v>O</v>
      </c>
      <c r="D197" s="28"/>
      <c r="E197" s="8" t="str">
        <f>IF(OUT!E86="", "", OUT!E86)</f>
        <v>72 TRAY</v>
      </c>
      <c r="F197" s="25" t="str">
        <f>IF(OUT!AE86="NEW", "✷", "")</f>
        <v/>
      </c>
      <c r="G197" s="11" t="str">
        <f>IF(OUT!B86="", "", OUT!B86)</f>
        <v>TEUCRIUM CHAMAEDRYS</v>
      </c>
      <c r="H197" s="21">
        <f t="shared" si="25"/>
        <v>0.89</v>
      </c>
      <c r="I197" s="22">
        <f t="shared" si="26"/>
        <v>64.08</v>
      </c>
      <c r="J197" s="37" t="str">
        <f>IF(OUT!F86="", "", OUT!F86)</f>
        <v/>
      </c>
      <c r="K197" s="8">
        <f>IF(OUT!P86="", "", OUT!P86)</f>
        <v>72</v>
      </c>
      <c r="L197" s="8" t="str">
        <f>IF(OUT!AE86="", "", OUT!AE86)</f>
        <v/>
      </c>
      <c r="M197" s="8" t="str">
        <f>IF(OUT!AG86="", "", OUT!AG86)</f>
        <v/>
      </c>
      <c r="N197" s="8" t="str">
        <f>IF(OUT!AQ86="", "", OUT!AQ86)</f>
        <v/>
      </c>
      <c r="O197" s="8" t="str">
        <f>IF(OUT!BM86="", "", OUT!BM86)</f>
        <v>T4</v>
      </c>
      <c r="P197" s="9">
        <f>IF(OUT!N86="", "", OUT!N86)</f>
        <v>0.89</v>
      </c>
      <c r="Q197" s="10">
        <f>IF(OUT!O86="", "", OUT!O86)</f>
        <v>64.08</v>
      </c>
      <c r="R197" s="9">
        <f>IF(PPG!H86="", "", PPG!H86)</f>
        <v>0</v>
      </c>
      <c r="S197" s="10">
        <f>IF(PPG!I86="", "", PPG!I86)</f>
        <v>0</v>
      </c>
      <c r="T197" s="9">
        <f>IF(PPG!J86="", "", PPG!J86)</f>
        <v>0</v>
      </c>
      <c r="U197" s="10">
        <f>IF(PPG!K86="", "", PPG!K86)</f>
        <v>0</v>
      </c>
      <c r="V197" s="9">
        <f>IF(PPG!L86="", "", PPG!L86)</f>
        <v>0</v>
      </c>
      <c r="W197" s="10">
        <f>IF(PPG!M86="", "", PPG!M86)</f>
        <v>0</v>
      </c>
      <c r="X197" s="9">
        <f>IF(PPG!N86="", "", PPG!N86)</f>
        <v>0</v>
      </c>
      <c r="Y197" s="10">
        <f>IF(PPG!O86="", "", PPG!O86)</f>
        <v>0</v>
      </c>
      <c r="Z197" s="9">
        <f>IF(PPG!Q86="", "", PPG!Q86)</f>
        <v>0.89</v>
      </c>
      <c r="AA197" s="10">
        <f>IF(PPG!R86="", "", PPG!R86)</f>
        <v>64.08</v>
      </c>
      <c r="AB197" s="9">
        <f>IF(PPG!S86="", "", PPG!S86)</f>
        <v>0</v>
      </c>
      <c r="AC197" s="10">
        <f>IF(PPG!T86="", "", PPG!T86)</f>
        <v>0</v>
      </c>
      <c r="AD197" s="9">
        <f>IF(PPG!U86="", "", PPG!U86)</f>
        <v>0</v>
      </c>
      <c r="AE197" s="10">
        <f>IF(PPG!V86="", "", PPG!V86)</f>
        <v>0</v>
      </c>
      <c r="AF197" s="9">
        <f>IF(PPG!W86="", "", PPG!W86)</f>
        <v>0</v>
      </c>
      <c r="AG197" s="10">
        <f>IF(PPG!X86="", "", PPG!X86)</f>
        <v>0</v>
      </c>
      <c r="AH197" s="9">
        <f>IF(PPG!Y86="", "", PPG!Y86)</f>
        <v>0</v>
      </c>
      <c r="AI197" s="10">
        <f>IF(PPG!Z86="", "", PPG!Z86)</f>
        <v>0</v>
      </c>
      <c r="AJ197" s="33" t="str">
        <f t="shared" si="27"/>
        <v>0.00</v>
      </c>
      <c r="AK197" s="8" t="str">
        <f t="shared" si="28"/>
        <v>0</v>
      </c>
      <c r="AL197" s="8" t="str">
        <f t="shared" si="29"/>
        <v>0</v>
      </c>
    </row>
    <row r="198" spans="1:38">
      <c r="A198" s="8">
        <f>IF(OUT!C62="", "", OUT!C62)</f>
        <v>731</v>
      </c>
      <c r="B198" s="20">
        <f>IF(OUT!A62="", "", OUT!A62)</f>
        <v>56088</v>
      </c>
      <c r="C198" s="8" t="str">
        <f>IF(OUT!D62="", "", OUT!D62)</f>
        <v>O</v>
      </c>
      <c r="D198" s="28"/>
      <c r="E198" s="8" t="str">
        <f>IF(OUT!E62="", "", OUT!E62)</f>
        <v>72 TRAY</v>
      </c>
      <c r="F198" s="25" t="str">
        <f>IF(OUT!AE62="NEW", "✷", "")</f>
        <v/>
      </c>
      <c r="G198" s="11" t="str">
        <f>IF(OUT!B62="", "", OUT!B62)</f>
        <v>TEUCRIUM CHAMAEDRYS PROSTRATUS (Pink)</v>
      </c>
      <c r="H198" s="21">
        <f t="shared" si="25"/>
        <v>0.89</v>
      </c>
      <c r="I198" s="22">
        <f t="shared" si="26"/>
        <v>64.08</v>
      </c>
      <c r="J198" s="37" t="str">
        <f>IF(OUT!F62="", "", OUT!F62)</f>
        <v/>
      </c>
      <c r="K198" s="8">
        <f>IF(OUT!P62="", "", OUT!P62)</f>
        <v>72</v>
      </c>
      <c r="L198" s="8" t="str">
        <f>IF(OUT!AE62="", "", OUT!AE62)</f>
        <v/>
      </c>
      <c r="M198" s="8" t="str">
        <f>IF(OUT!AG62="", "", OUT!AG62)</f>
        <v/>
      </c>
      <c r="N198" s="8" t="str">
        <f>IF(OUT!AQ62="", "", OUT!AQ62)</f>
        <v/>
      </c>
      <c r="O198" s="8" t="str">
        <f>IF(OUT!BM62="", "", OUT!BM62)</f>
        <v>T4</v>
      </c>
      <c r="P198" s="9">
        <f>IF(OUT!N62="", "", OUT!N62)</f>
        <v>0.89</v>
      </c>
      <c r="Q198" s="10">
        <f>IF(OUT!O62="", "", OUT!O62)</f>
        <v>64.08</v>
      </c>
      <c r="R198" s="9">
        <f>IF(PPG!H62="", "", PPG!H62)</f>
        <v>0</v>
      </c>
      <c r="S198" s="10">
        <f>IF(PPG!I62="", "", PPG!I62)</f>
        <v>0</v>
      </c>
      <c r="T198" s="9">
        <f>IF(PPG!J62="", "", PPG!J62)</f>
        <v>0</v>
      </c>
      <c r="U198" s="10">
        <f>IF(PPG!K62="", "", PPG!K62)</f>
        <v>0</v>
      </c>
      <c r="V198" s="9">
        <f>IF(PPG!L62="", "", PPG!L62)</f>
        <v>0</v>
      </c>
      <c r="W198" s="10">
        <f>IF(PPG!M62="", "", PPG!M62)</f>
        <v>0</v>
      </c>
      <c r="X198" s="9">
        <f>IF(PPG!N62="", "", PPG!N62)</f>
        <v>0</v>
      </c>
      <c r="Y198" s="10">
        <f>IF(PPG!O62="", "", PPG!O62)</f>
        <v>0</v>
      </c>
      <c r="Z198" s="9">
        <f>IF(PPG!Q62="", "", PPG!Q62)</f>
        <v>0.89</v>
      </c>
      <c r="AA198" s="10">
        <f>IF(PPG!R62="", "", PPG!R62)</f>
        <v>64.08</v>
      </c>
      <c r="AB198" s="9">
        <f>IF(PPG!S62="", "", PPG!S62)</f>
        <v>0</v>
      </c>
      <c r="AC198" s="10">
        <f>IF(PPG!T62="", "", PPG!T62)</f>
        <v>0</v>
      </c>
      <c r="AD198" s="9">
        <f>IF(PPG!U62="", "", PPG!U62)</f>
        <v>0</v>
      </c>
      <c r="AE198" s="10">
        <f>IF(PPG!V62="", "", PPG!V62)</f>
        <v>0</v>
      </c>
      <c r="AF198" s="9">
        <f>IF(PPG!W62="", "", PPG!W62)</f>
        <v>0</v>
      </c>
      <c r="AG198" s="10">
        <f>IF(PPG!X62="", "", PPG!X62)</f>
        <v>0</v>
      </c>
      <c r="AH198" s="9">
        <f>IF(PPG!Y62="", "", PPG!Y62)</f>
        <v>0</v>
      </c>
      <c r="AI198" s="10">
        <f>IF(PPG!Z62="", "", PPG!Z62)</f>
        <v>0</v>
      </c>
      <c r="AJ198" s="33" t="str">
        <f t="shared" si="27"/>
        <v>0.00</v>
      </c>
      <c r="AK198" s="8" t="str">
        <f t="shared" si="28"/>
        <v>0</v>
      </c>
      <c r="AL198" s="8" t="str">
        <f t="shared" si="29"/>
        <v>0</v>
      </c>
    </row>
    <row r="199" spans="1:38">
      <c r="A199" s="8">
        <f>IF(OUT!C171="", "", OUT!C171)</f>
        <v>731</v>
      </c>
      <c r="B199" s="20">
        <f>IF(OUT!A171="", "", OUT!A171)</f>
        <v>89683</v>
      </c>
      <c r="C199" s="8" t="str">
        <f>IF(OUT!D171="", "", OUT!D171)</f>
        <v>O</v>
      </c>
      <c r="D199" s="28"/>
      <c r="E199" s="8" t="str">
        <f>IF(OUT!E171="", "", OUT!E171)</f>
        <v>72 TRAY</v>
      </c>
      <c r="F199" s="25" t="str">
        <f>IF(OUT!AE171="NEW", "✷", "")</f>
        <v/>
      </c>
      <c r="G199" s="11" t="str">
        <f>IF(OUT!B171="", "", OUT!B171)</f>
        <v>TEUCRIUM CHAMAEDRYS SUMMER SUNSHINE</v>
      </c>
      <c r="H199" s="21">
        <f t="shared" ref="H199:H206" si="30">IF(AND($K$3=1,$K$4="N"),P199,IF(AND($K$3=2,$K$4="N"),R199,IF(AND($K$3=3,$K$4="N"),T199,IF(AND($K$3=4,$K$4="N"),V199,IF(AND($K$3=5,$K$4="N"),X199,IF(AND($K$3=1,$K$4="Y"),Z199,IF(AND($K$3=2,$K$4="Y"),AB199,IF(AND($K$3=3,$K$4="Y"),AD199,IF(AND($K$3=4,$K$4="Y"),AF199,IF(AND($K$3=5,$K$4="Y"),AH199,"FALSE"))))))))))</f>
        <v>0.89</v>
      </c>
      <c r="I199" s="22">
        <f t="shared" ref="I199:I206" si="31">IF(AND($K$3=1,$K$4="N"),Q199,IF(AND($K$3=2,$K$4="N"),S199,IF(AND($K$3=3,$K$4="N"),U199,IF(AND($K$3=4,$K$4="N"),W199,IF(AND($K$3=5,$K$4="N"),Y199,IF(AND($K$3=1,$K$4="Y"),AA199,IF(AND($K$3=2,$K$4="Y"),AC199,IF(AND($K$3=3,$K$4="Y"),AE199,IF(AND($K$3=4,$K$4="Y"),AG199,IF(AND($K$3=5,$K$4="Y"),AI199,"FALSE"))))))))))</f>
        <v>64.08</v>
      </c>
      <c r="J199" s="37" t="str">
        <f>IF(OUT!F171="", "", OUT!F171)</f>
        <v/>
      </c>
      <c r="K199" s="8">
        <f>IF(OUT!P171="", "", OUT!P171)</f>
        <v>72</v>
      </c>
      <c r="L199" s="8" t="str">
        <f>IF(OUT!AE171="", "", OUT!AE171)</f>
        <v/>
      </c>
      <c r="M199" s="8" t="str">
        <f>IF(OUT!AG171="", "", OUT!AG171)</f>
        <v/>
      </c>
      <c r="N199" s="8" t="str">
        <f>IF(OUT!AQ171="", "", OUT!AQ171)</f>
        <v/>
      </c>
      <c r="O199" s="8" t="str">
        <f>IF(OUT!BM171="", "", OUT!BM171)</f>
        <v>T4</v>
      </c>
      <c r="P199" s="9">
        <f>IF(OUT!N171="", "", OUT!N171)</f>
        <v>0.89</v>
      </c>
      <c r="Q199" s="10">
        <f>IF(OUT!O171="", "", OUT!O171)</f>
        <v>64.08</v>
      </c>
      <c r="R199" s="9">
        <f>IF(PPG!H171="", "", PPG!H171)</f>
        <v>0</v>
      </c>
      <c r="S199" s="10">
        <f>IF(PPG!I171="", "", PPG!I171)</f>
        <v>0</v>
      </c>
      <c r="T199" s="9">
        <f>IF(PPG!J171="", "", PPG!J171)</f>
        <v>0</v>
      </c>
      <c r="U199" s="10">
        <f>IF(PPG!K171="", "", PPG!K171)</f>
        <v>0</v>
      </c>
      <c r="V199" s="9">
        <f>IF(PPG!L171="", "", PPG!L171)</f>
        <v>0</v>
      </c>
      <c r="W199" s="10">
        <f>IF(PPG!M171="", "", PPG!M171)</f>
        <v>0</v>
      </c>
      <c r="X199" s="9">
        <f>IF(PPG!N171="", "", PPG!N171)</f>
        <v>0</v>
      </c>
      <c r="Y199" s="10">
        <f>IF(PPG!O171="", "", PPG!O171)</f>
        <v>0</v>
      </c>
      <c r="Z199" s="9">
        <f>IF(PPG!Q171="", "", PPG!Q171)</f>
        <v>0.89</v>
      </c>
      <c r="AA199" s="10">
        <f>IF(PPG!R171="", "", PPG!R171)</f>
        <v>64.08</v>
      </c>
      <c r="AB199" s="9">
        <f>IF(PPG!S171="", "", PPG!S171)</f>
        <v>0</v>
      </c>
      <c r="AC199" s="10">
        <f>IF(PPG!T171="", "", PPG!T171)</f>
        <v>0</v>
      </c>
      <c r="AD199" s="9">
        <f>IF(PPG!U171="", "", PPG!U171)</f>
        <v>0</v>
      </c>
      <c r="AE199" s="10">
        <f>IF(PPG!V171="", "", PPG!V171)</f>
        <v>0</v>
      </c>
      <c r="AF199" s="9">
        <f>IF(PPG!W171="", "", PPG!W171)</f>
        <v>0</v>
      </c>
      <c r="AG199" s="10">
        <f>IF(PPG!X171="", "", PPG!X171)</f>
        <v>0</v>
      </c>
      <c r="AH199" s="9">
        <f>IF(PPG!Y171="", "", PPG!Y171)</f>
        <v>0</v>
      </c>
      <c r="AI199" s="10">
        <f>IF(PPG!Z171="", "", PPG!Z171)</f>
        <v>0</v>
      </c>
      <c r="AJ199" s="33" t="str">
        <f t="shared" ref="AJ199:AJ206" si="32">IF(D199&lt;&gt;"",D199*I199, "0.00")</f>
        <v>0.00</v>
      </c>
      <c r="AK199" s="8" t="str">
        <f t="shared" ref="AK199:AK206" si="33">IF(D199&lt;&gt;"",D199, "0")</f>
        <v>0</v>
      </c>
      <c r="AL199" s="8" t="str">
        <f t="shared" ref="AL199:AL206" si="34">IF(D199&lt;&gt;"",D199*K199, "0")</f>
        <v>0</v>
      </c>
    </row>
    <row r="200" spans="1:38">
      <c r="A200" s="8">
        <f>IF(OUT!C15="", "", OUT!C15)</f>
        <v>731</v>
      </c>
      <c r="B200" s="20">
        <f>IF(OUT!A15="", "", OUT!A15)</f>
        <v>30842</v>
      </c>
      <c r="C200" s="8" t="str">
        <f>IF(OUT!D15="", "", OUT!D15)</f>
        <v>O</v>
      </c>
      <c r="D200" s="28"/>
      <c r="E200" s="8" t="str">
        <f>IF(OUT!E15="", "", OUT!E15)</f>
        <v>72 TRAY</v>
      </c>
      <c r="F200" s="25" t="str">
        <f>IF(OUT!AE15="NEW", "✷", "")</f>
        <v/>
      </c>
      <c r="G200" s="11" t="str">
        <f>IF(OUT!B15="", "", OUT!B15)</f>
        <v>TEUCRIUM MAJORICUM AROANIUM (Light Purple)</v>
      </c>
      <c r="H200" s="21">
        <f t="shared" si="30"/>
        <v>0.97599999999999998</v>
      </c>
      <c r="I200" s="22">
        <f t="shared" si="31"/>
        <v>70.27</v>
      </c>
      <c r="J200" s="37" t="str">
        <f>IF(OUT!F15="", "", OUT!F15)</f>
        <v/>
      </c>
      <c r="K200" s="8">
        <f>IF(OUT!P15="", "", OUT!P15)</f>
        <v>72</v>
      </c>
      <c r="L200" s="8" t="str">
        <f>IF(OUT!AE15="", "", OUT!AE15)</f>
        <v/>
      </c>
      <c r="M200" s="8" t="str">
        <f>IF(OUT!AG15="", "", OUT!AG15)</f>
        <v/>
      </c>
      <c r="N200" s="8" t="str">
        <f>IF(OUT!AQ15="", "", OUT!AQ15)</f>
        <v/>
      </c>
      <c r="O200" s="8" t="str">
        <f>IF(OUT!BM15="", "", OUT!BM15)</f>
        <v>T4</v>
      </c>
      <c r="P200" s="9">
        <f>IF(OUT!N15="", "", OUT!N15)</f>
        <v>0.97599999999999998</v>
      </c>
      <c r="Q200" s="10">
        <f>IF(OUT!O15="", "", OUT!O15)</f>
        <v>70.27</v>
      </c>
      <c r="R200" s="9">
        <f>IF(PPG!H15="", "", PPG!H15)</f>
        <v>0</v>
      </c>
      <c r="S200" s="10">
        <f>IF(PPG!I15="", "", PPG!I15)</f>
        <v>0</v>
      </c>
      <c r="T200" s="9">
        <f>IF(PPG!J15="", "", PPG!J15)</f>
        <v>0</v>
      </c>
      <c r="U200" s="10">
        <f>IF(PPG!K15="", "", PPG!K15)</f>
        <v>0</v>
      </c>
      <c r="V200" s="9">
        <f>IF(PPG!L15="", "", PPG!L15)</f>
        <v>0</v>
      </c>
      <c r="W200" s="10">
        <f>IF(PPG!M15="", "", PPG!M15)</f>
        <v>0</v>
      </c>
      <c r="X200" s="9">
        <f>IF(PPG!N15="", "", PPG!N15)</f>
        <v>0</v>
      </c>
      <c r="Y200" s="10">
        <f>IF(PPG!O15="", "", PPG!O15)</f>
        <v>0</v>
      </c>
      <c r="Z200" s="9">
        <f>IF(PPG!Q15="", "", PPG!Q15)</f>
        <v>0.97599999999999998</v>
      </c>
      <c r="AA200" s="10">
        <f>IF(PPG!R15="", "", PPG!R15)</f>
        <v>70.27</v>
      </c>
      <c r="AB200" s="9">
        <f>IF(PPG!S15="", "", PPG!S15)</f>
        <v>0</v>
      </c>
      <c r="AC200" s="10">
        <f>IF(PPG!T15="", "", PPG!T15)</f>
        <v>0</v>
      </c>
      <c r="AD200" s="9">
        <f>IF(PPG!U15="", "", PPG!U15)</f>
        <v>0</v>
      </c>
      <c r="AE200" s="10">
        <f>IF(PPG!V15="", "", PPG!V15)</f>
        <v>0</v>
      </c>
      <c r="AF200" s="9">
        <f>IF(PPG!W15="", "", PPG!W15)</f>
        <v>0</v>
      </c>
      <c r="AG200" s="10">
        <f>IF(PPG!X15="", "", PPG!X15)</f>
        <v>0</v>
      </c>
      <c r="AH200" s="9">
        <f>IF(PPG!Y15="", "", PPG!Y15)</f>
        <v>0</v>
      </c>
      <c r="AI200" s="10">
        <f>IF(PPG!Z15="", "", PPG!Z15)</f>
        <v>0</v>
      </c>
      <c r="AJ200" s="33" t="str">
        <f t="shared" si="32"/>
        <v>0.00</v>
      </c>
      <c r="AK200" s="8" t="str">
        <f t="shared" si="33"/>
        <v>0</v>
      </c>
      <c r="AL200" s="8" t="str">
        <f t="shared" si="34"/>
        <v>0</v>
      </c>
    </row>
    <row r="201" spans="1:38">
      <c r="A201" s="8">
        <f>IF(OUT!C108="", "", OUT!C108)</f>
        <v>731</v>
      </c>
      <c r="B201" s="20">
        <f>IF(OUT!A108="", "", OUT!A108)</f>
        <v>74361</v>
      </c>
      <c r="C201" s="8" t="str">
        <f>IF(OUT!D108="", "", OUT!D108)</f>
        <v>O</v>
      </c>
      <c r="D201" s="28"/>
      <c r="E201" s="8" t="str">
        <f>IF(OUT!E108="", "", OUT!E108)</f>
        <v>72 TRAY</v>
      </c>
      <c r="F201" s="25" t="str">
        <f>IF(OUT!AE108="NEW", "✷", "")</f>
        <v/>
      </c>
      <c r="G201" s="11" t="str">
        <f>IF(OUT!B108="", "", OUT!B108)</f>
        <v>TIBOUCHINA URVILLEANA (Deep Purple)</v>
      </c>
      <c r="H201" s="21">
        <f t="shared" si="30"/>
        <v>0.86899999999999999</v>
      </c>
      <c r="I201" s="22">
        <f t="shared" si="31"/>
        <v>62.56</v>
      </c>
      <c r="J201" s="37" t="str">
        <f>IF(OUT!F108="", "", OUT!F108)</f>
        <v/>
      </c>
      <c r="K201" s="8">
        <f>IF(OUT!P108="", "", OUT!P108)</f>
        <v>72</v>
      </c>
      <c r="L201" s="8" t="str">
        <f>IF(OUT!AE108="", "", OUT!AE108)</f>
        <v/>
      </c>
      <c r="M201" s="8" t="str">
        <f>IF(OUT!AG108="", "", OUT!AG108)</f>
        <v/>
      </c>
      <c r="N201" s="8" t="str">
        <f>IF(OUT!AQ108="", "", OUT!AQ108)</f>
        <v/>
      </c>
      <c r="O201" s="8" t="str">
        <f>IF(OUT!BM108="", "", OUT!BM108)</f>
        <v>T4</v>
      </c>
      <c r="P201" s="9">
        <f>IF(OUT!N108="", "", OUT!N108)</f>
        <v>0.86899999999999999</v>
      </c>
      <c r="Q201" s="10">
        <f>IF(OUT!O108="", "", OUT!O108)</f>
        <v>62.56</v>
      </c>
      <c r="R201" s="9">
        <f>IF(PPG!H108="", "", PPG!H108)</f>
        <v>0</v>
      </c>
      <c r="S201" s="10">
        <f>IF(PPG!I108="", "", PPG!I108)</f>
        <v>0</v>
      </c>
      <c r="T201" s="9">
        <f>IF(PPG!J108="", "", PPG!J108)</f>
        <v>0</v>
      </c>
      <c r="U201" s="10">
        <f>IF(PPG!K108="", "", PPG!K108)</f>
        <v>0</v>
      </c>
      <c r="V201" s="9">
        <f>IF(PPG!L108="", "", PPG!L108)</f>
        <v>0</v>
      </c>
      <c r="W201" s="10">
        <f>IF(PPG!M108="", "", PPG!M108)</f>
        <v>0</v>
      </c>
      <c r="X201" s="9">
        <f>IF(PPG!N108="", "", PPG!N108)</f>
        <v>0</v>
      </c>
      <c r="Y201" s="10">
        <f>IF(PPG!O108="", "", PPG!O108)</f>
        <v>0</v>
      </c>
      <c r="Z201" s="9">
        <f>IF(PPG!Q108="", "", PPG!Q108)</f>
        <v>0.86899999999999999</v>
      </c>
      <c r="AA201" s="10">
        <f>IF(PPG!R108="", "", PPG!R108)</f>
        <v>62.56</v>
      </c>
      <c r="AB201" s="9">
        <f>IF(PPG!S108="", "", PPG!S108)</f>
        <v>0</v>
      </c>
      <c r="AC201" s="10">
        <f>IF(PPG!T108="", "", PPG!T108)</f>
        <v>0</v>
      </c>
      <c r="AD201" s="9">
        <f>IF(PPG!U108="", "", PPG!U108)</f>
        <v>0</v>
      </c>
      <c r="AE201" s="10">
        <f>IF(PPG!V108="", "", PPG!V108)</f>
        <v>0</v>
      </c>
      <c r="AF201" s="9">
        <f>IF(PPG!W108="", "", PPG!W108)</f>
        <v>0</v>
      </c>
      <c r="AG201" s="10">
        <f>IF(PPG!X108="", "", PPG!X108)</f>
        <v>0</v>
      </c>
      <c r="AH201" s="9">
        <f>IF(PPG!Y108="", "", PPG!Y108)</f>
        <v>0</v>
      </c>
      <c r="AI201" s="10">
        <f>IF(PPG!Z108="", "", PPG!Z108)</f>
        <v>0</v>
      </c>
      <c r="AJ201" s="33" t="str">
        <f t="shared" si="32"/>
        <v>0.00</v>
      </c>
      <c r="AK201" s="8" t="str">
        <f t="shared" si="33"/>
        <v>0</v>
      </c>
      <c r="AL201" s="8" t="str">
        <f t="shared" si="34"/>
        <v>0</v>
      </c>
    </row>
    <row r="202" spans="1:38">
      <c r="A202" s="8">
        <f>IF(OUT!C125="", "", OUT!C125)</f>
        <v>731</v>
      </c>
      <c r="B202" s="20">
        <f>IF(OUT!A125="", "", OUT!A125)</f>
        <v>78427</v>
      </c>
      <c r="C202" s="8" t="str">
        <f>IF(OUT!D125="", "", OUT!D125)</f>
        <v>O</v>
      </c>
      <c r="D202" s="28"/>
      <c r="E202" s="8" t="str">
        <f>IF(OUT!E125="", "", OUT!E125)</f>
        <v>72 TRAY</v>
      </c>
      <c r="F202" s="25" t="str">
        <f>IF(OUT!AE125="NEW", "✷", "")</f>
        <v/>
      </c>
      <c r="G202" s="11" t="str">
        <f>IF(OUT!B125="", "", OUT!B125)</f>
        <v>VERBENA BONARIENSIS LOLLIPOP (Lavender Blue)</v>
      </c>
      <c r="H202" s="21">
        <f t="shared" si="30"/>
        <v>0.86899999999999999</v>
      </c>
      <c r="I202" s="22">
        <f t="shared" si="31"/>
        <v>62.56</v>
      </c>
      <c r="J202" s="37" t="str">
        <f>IF(OUT!F125="", "", OUT!F125)</f>
        <v/>
      </c>
      <c r="K202" s="8">
        <f>IF(OUT!P125="", "", OUT!P125)</f>
        <v>72</v>
      </c>
      <c r="L202" s="8" t="str">
        <f>IF(OUT!AE125="", "", OUT!AE125)</f>
        <v/>
      </c>
      <c r="M202" s="8" t="str">
        <f>IF(OUT!AG125="", "", OUT!AG125)</f>
        <v/>
      </c>
      <c r="N202" s="8" t="str">
        <f>IF(OUT!AQ125="", "", OUT!AQ125)</f>
        <v/>
      </c>
      <c r="O202" s="8" t="str">
        <f>IF(OUT!BM125="", "", OUT!BM125)</f>
        <v>T4</v>
      </c>
      <c r="P202" s="9">
        <f>IF(OUT!N125="", "", OUT!N125)</f>
        <v>0.86899999999999999</v>
      </c>
      <c r="Q202" s="10">
        <f>IF(OUT!O125="", "", OUT!O125)</f>
        <v>62.56</v>
      </c>
      <c r="R202" s="9">
        <f>IF(PPG!H125="", "", PPG!H125)</f>
        <v>0</v>
      </c>
      <c r="S202" s="10">
        <f>IF(PPG!I125="", "", PPG!I125)</f>
        <v>0</v>
      </c>
      <c r="T202" s="9">
        <f>IF(PPG!J125="", "", PPG!J125)</f>
        <v>0</v>
      </c>
      <c r="U202" s="10">
        <f>IF(PPG!K125="", "", PPG!K125)</f>
        <v>0</v>
      </c>
      <c r="V202" s="9">
        <f>IF(PPG!L125="", "", PPG!L125)</f>
        <v>0</v>
      </c>
      <c r="W202" s="10">
        <f>IF(PPG!M125="", "", PPG!M125)</f>
        <v>0</v>
      </c>
      <c r="X202" s="9">
        <f>IF(PPG!N125="", "", PPG!N125)</f>
        <v>0</v>
      </c>
      <c r="Y202" s="10">
        <f>IF(PPG!O125="", "", PPG!O125)</f>
        <v>0</v>
      </c>
      <c r="Z202" s="9">
        <f>IF(PPG!Q125="", "", PPG!Q125)</f>
        <v>0.86899999999999999</v>
      </c>
      <c r="AA202" s="10">
        <f>IF(PPG!R125="", "", PPG!R125)</f>
        <v>62.56</v>
      </c>
      <c r="AB202" s="9">
        <f>IF(PPG!S125="", "", PPG!S125)</f>
        <v>0</v>
      </c>
      <c r="AC202" s="10">
        <f>IF(PPG!T125="", "", PPG!T125)</f>
        <v>0</v>
      </c>
      <c r="AD202" s="9">
        <f>IF(PPG!U125="", "", PPG!U125)</f>
        <v>0</v>
      </c>
      <c r="AE202" s="10">
        <f>IF(PPG!V125="", "", PPG!V125)</f>
        <v>0</v>
      </c>
      <c r="AF202" s="9">
        <f>IF(PPG!W125="", "", PPG!W125)</f>
        <v>0</v>
      </c>
      <c r="AG202" s="10">
        <f>IF(PPG!X125="", "", PPG!X125)</f>
        <v>0</v>
      </c>
      <c r="AH202" s="9">
        <f>IF(PPG!Y125="", "", PPG!Y125)</f>
        <v>0</v>
      </c>
      <c r="AI202" s="10">
        <f>IF(PPG!Z125="", "", PPG!Z125)</f>
        <v>0</v>
      </c>
      <c r="AJ202" s="33" t="str">
        <f t="shared" si="32"/>
        <v>0.00</v>
      </c>
      <c r="AK202" s="8" t="str">
        <f t="shared" si="33"/>
        <v>0</v>
      </c>
      <c r="AL202" s="8" t="str">
        <f t="shared" si="34"/>
        <v>0</v>
      </c>
    </row>
    <row r="203" spans="1:38">
      <c r="A203" s="8">
        <f>IF(OUT!C73="", "", OUT!C73)</f>
        <v>731</v>
      </c>
      <c r="B203" s="20">
        <f>IF(OUT!A73="", "", OUT!A73)</f>
        <v>58421</v>
      </c>
      <c r="C203" s="8" t="str">
        <f>IF(OUT!D73="", "", OUT!D73)</f>
        <v>O</v>
      </c>
      <c r="D203" s="28"/>
      <c r="E203" s="8" t="str">
        <f>IF(OUT!E73="", "", OUT!E73)</f>
        <v>72 TRAY</v>
      </c>
      <c r="F203" s="25" t="str">
        <f>IF(OUT!AE73="NEW", "✷", "")</f>
        <v/>
      </c>
      <c r="G203" s="11" t="str">
        <f>IF(OUT!B73="", "", OUT!B73)</f>
        <v>VERBENA LILACINA DE LA MINA</v>
      </c>
      <c r="H203" s="21">
        <f t="shared" si="30"/>
        <v>1.0429999999999999</v>
      </c>
      <c r="I203" s="22">
        <f t="shared" si="31"/>
        <v>75.09</v>
      </c>
      <c r="J203" s="37" t="str">
        <f>IF(OUT!F73="", "", OUT!F73)</f>
        <v/>
      </c>
      <c r="K203" s="8">
        <f>IF(OUT!P73="", "", OUT!P73)</f>
        <v>72</v>
      </c>
      <c r="L203" s="8" t="str">
        <f>IF(OUT!AE73="", "", OUT!AE73)</f>
        <v/>
      </c>
      <c r="M203" s="8" t="str">
        <f>IF(OUT!AG73="", "", OUT!AG73)</f>
        <v/>
      </c>
      <c r="N203" s="8" t="str">
        <f>IF(OUT!AQ73="", "", OUT!AQ73)</f>
        <v/>
      </c>
      <c r="O203" s="8" t="str">
        <f>IF(OUT!BM73="", "", OUT!BM73)</f>
        <v>T4</v>
      </c>
      <c r="P203" s="9">
        <f>IF(OUT!N73="", "", OUT!N73)</f>
        <v>1.0429999999999999</v>
      </c>
      <c r="Q203" s="10">
        <f>IF(OUT!O73="", "", OUT!O73)</f>
        <v>75.09</v>
      </c>
      <c r="R203" s="9">
        <f>IF(PPG!H73="", "", PPG!H73)</f>
        <v>0</v>
      </c>
      <c r="S203" s="10">
        <f>IF(PPG!I73="", "", PPG!I73)</f>
        <v>0</v>
      </c>
      <c r="T203" s="9">
        <f>IF(PPG!J73="", "", PPG!J73)</f>
        <v>0</v>
      </c>
      <c r="U203" s="10">
        <f>IF(PPG!K73="", "", PPG!K73)</f>
        <v>0</v>
      </c>
      <c r="V203" s="9">
        <f>IF(PPG!L73="", "", PPG!L73)</f>
        <v>0</v>
      </c>
      <c r="W203" s="10">
        <f>IF(PPG!M73="", "", PPG!M73)</f>
        <v>0</v>
      </c>
      <c r="X203" s="9">
        <f>IF(PPG!N73="", "", PPG!N73)</f>
        <v>0</v>
      </c>
      <c r="Y203" s="10">
        <f>IF(PPG!O73="", "", PPG!O73)</f>
        <v>0</v>
      </c>
      <c r="Z203" s="9">
        <f>IF(PPG!Q73="", "", PPG!Q73)</f>
        <v>1.0429999999999999</v>
      </c>
      <c r="AA203" s="10">
        <f>IF(PPG!R73="", "", PPG!R73)</f>
        <v>75.09</v>
      </c>
      <c r="AB203" s="9">
        <f>IF(PPG!S73="", "", PPG!S73)</f>
        <v>0</v>
      </c>
      <c r="AC203" s="10">
        <f>IF(PPG!T73="", "", PPG!T73)</f>
        <v>0</v>
      </c>
      <c r="AD203" s="9">
        <f>IF(PPG!U73="", "", PPG!U73)</f>
        <v>0</v>
      </c>
      <c r="AE203" s="10">
        <f>IF(PPG!V73="", "", PPG!V73)</f>
        <v>0</v>
      </c>
      <c r="AF203" s="9">
        <f>IF(PPG!W73="", "", PPG!W73)</f>
        <v>0</v>
      </c>
      <c r="AG203" s="10">
        <f>IF(PPG!X73="", "", PPG!X73)</f>
        <v>0</v>
      </c>
      <c r="AH203" s="9">
        <f>IF(PPG!Y73="", "", PPG!Y73)</f>
        <v>0</v>
      </c>
      <c r="AI203" s="10">
        <f>IF(PPG!Z73="", "", PPG!Z73)</f>
        <v>0</v>
      </c>
      <c r="AJ203" s="33" t="str">
        <f t="shared" si="32"/>
        <v>0.00</v>
      </c>
      <c r="AK203" s="8" t="str">
        <f t="shared" si="33"/>
        <v>0</v>
      </c>
      <c r="AL203" s="8" t="str">
        <f t="shared" si="34"/>
        <v>0</v>
      </c>
    </row>
    <row r="204" spans="1:38">
      <c r="A204" s="8">
        <f>IF(OUT!C39="", "", OUT!C39)</f>
        <v>731</v>
      </c>
      <c r="B204" s="20">
        <f>IF(OUT!A39="", "", OUT!A39)</f>
        <v>41634</v>
      </c>
      <c r="C204" s="8" t="str">
        <f>IF(OUT!D39="", "", OUT!D39)</f>
        <v>O</v>
      </c>
      <c r="D204" s="28"/>
      <c r="E204" s="8" t="str">
        <f>IF(OUT!E39="", "", OUT!E39)</f>
        <v>72 TRAY</v>
      </c>
      <c r="F204" s="25" t="str">
        <f>IF(OUT!AE39="NEW", "✷", "")</f>
        <v/>
      </c>
      <c r="G204" s="11" t="str">
        <f>IF(OUT!B39="", "", OUT!B39)</f>
        <v>VERBENA LILACINA PASEO RANCHO</v>
      </c>
      <c r="H204" s="21">
        <f t="shared" si="30"/>
        <v>0.98599999999999999</v>
      </c>
      <c r="I204" s="22">
        <f t="shared" si="31"/>
        <v>70.989999999999995</v>
      </c>
      <c r="J204" s="37" t="str">
        <f>IF(OUT!F39="", "", OUT!F39)</f>
        <v/>
      </c>
      <c r="K204" s="8">
        <f>IF(OUT!P39="", "", OUT!P39)</f>
        <v>72</v>
      </c>
      <c r="L204" s="8" t="str">
        <f>IF(OUT!AE39="", "", OUT!AE39)</f>
        <v/>
      </c>
      <c r="M204" s="8" t="str">
        <f>IF(OUT!AG39="", "", OUT!AG39)</f>
        <v/>
      </c>
      <c r="N204" s="8" t="str">
        <f>IF(OUT!AQ39="", "", OUT!AQ39)</f>
        <v/>
      </c>
      <c r="O204" s="8" t="str">
        <f>IF(OUT!BM39="", "", OUT!BM39)</f>
        <v>T4</v>
      </c>
      <c r="P204" s="9">
        <f>IF(OUT!N39="", "", OUT!N39)</f>
        <v>0.98599999999999999</v>
      </c>
      <c r="Q204" s="10">
        <f>IF(OUT!O39="", "", OUT!O39)</f>
        <v>70.989999999999995</v>
      </c>
      <c r="R204" s="9">
        <f>IF(PPG!H39="", "", PPG!H39)</f>
        <v>0</v>
      </c>
      <c r="S204" s="10">
        <f>IF(PPG!I39="", "", PPG!I39)</f>
        <v>0</v>
      </c>
      <c r="T204" s="9">
        <f>IF(PPG!J39="", "", PPG!J39)</f>
        <v>0</v>
      </c>
      <c r="U204" s="10">
        <f>IF(PPG!K39="", "", PPG!K39)</f>
        <v>0</v>
      </c>
      <c r="V204" s="9">
        <f>IF(PPG!L39="", "", PPG!L39)</f>
        <v>0</v>
      </c>
      <c r="W204" s="10">
        <f>IF(PPG!M39="", "", PPG!M39)</f>
        <v>0</v>
      </c>
      <c r="X204" s="9">
        <f>IF(PPG!N39="", "", PPG!N39)</f>
        <v>0</v>
      </c>
      <c r="Y204" s="10">
        <f>IF(PPG!O39="", "", PPG!O39)</f>
        <v>0</v>
      </c>
      <c r="Z204" s="9">
        <f>IF(PPG!Q39="", "", PPG!Q39)</f>
        <v>0.98599999999999999</v>
      </c>
      <c r="AA204" s="10">
        <f>IF(PPG!R39="", "", PPG!R39)</f>
        <v>70.989999999999995</v>
      </c>
      <c r="AB204" s="9">
        <f>IF(PPG!S39="", "", PPG!S39)</f>
        <v>0</v>
      </c>
      <c r="AC204" s="10">
        <f>IF(PPG!T39="", "", PPG!T39)</f>
        <v>0</v>
      </c>
      <c r="AD204" s="9">
        <f>IF(PPG!U39="", "", PPG!U39)</f>
        <v>0</v>
      </c>
      <c r="AE204" s="10">
        <f>IF(PPG!V39="", "", PPG!V39)</f>
        <v>0</v>
      </c>
      <c r="AF204" s="9">
        <f>IF(PPG!W39="", "", PPG!W39)</f>
        <v>0</v>
      </c>
      <c r="AG204" s="10">
        <f>IF(PPG!X39="", "", PPG!X39)</f>
        <v>0</v>
      </c>
      <c r="AH204" s="9">
        <f>IF(PPG!Y39="", "", PPG!Y39)</f>
        <v>0</v>
      </c>
      <c r="AI204" s="10">
        <f>IF(PPG!Z39="", "", PPG!Z39)</f>
        <v>0</v>
      </c>
      <c r="AJ204" s="33" t="str">
        <f t="shared" si="32"/>
        <v>0.00</v>
      </c>
      <c r="AK204" s="8" t="str">
        <f t="shared" si="33"/>
        <v>0</v>
      </c>
      <c r="AL204" s="8" t="str">
        <f t="shared" si="34"/>
        <v>0</v>
      </c>
    </row>
    <row r="205" spans="1:38">
      <c r="A205" s="8">
        <f>IF(OUT!C81="", "", OUT!C81)</f>
        <v>731</v>
      </c>
      <c r="B205" s="20">
        <f>IF(OUT!A81="", "", OUT!A81)</f>
        <v>59624</v>
      </c>
      <c r="C205" s="8" t="str">
        <f>IF(OUT!D81="", "", OUT!D81)</f>
        <v>O</v>
      </c>
      <c r="D205" s="28"/>
      <c r="E205" s="8" t="str">
        <f>IF(OUT!E81="", "", OUT!E81)</f>
        <v>72 TRAY</v>
      </c>
      <c r="F205" s="25" t="str">
        <f>IF(OUT!AE81="NEW", "✷", "")</f>
        <v/>
      </c>
      <c r="G205" s="11" t="str">
        <f>IF(OUT!B81="", "", OUT!B81)</f>
        <v>VERBENA TAPIEN BLUE VIOLET</v>
      </c>
      <c r="H205" s="21">
        <f t="shared" si="30"/>
        <v>0.86899999999999999</v>
      </c>
      <c r="I205" s="22">
        <f t="shared" si="31"/>
        <v>62.56</v>
      </c>
      <c r="J205" s="37" t="str">
        <f>IF(OUT!F81="", "", OUT!F81)</f>
        <v/>
      </c>
      <c r="K205" s="8">
        <f>IF(OUT!P81="", "", OUT!P81)</f>
        <v>72</v>
      </c>
      <c r="L205" s="8" t="str">
        <f>IF(OUT!AE81="", "", OUT!AE81)</f>
        <v/>
      </c>
      <c r="M205" s="8" t="str">
        <f>IF(OUT!AG81="", "", OUT!AG81)</f>
        <v>PAT</v>
      </c>
      <c r="N205" s="8" t="str">
        <f>IF(OUT!AQ81="", "", OUT!AQ81)</f>
        <v/>
      </c>
      <c r="O205" s="8" t="str">
        <f>IF(OUT!BM81="", "", OUT!BM81)</f>
        <v>T4</v>
      </c>
      <c r="P205" s="9">
        <f>IF(OUT!N81="", "", OUT!N81)</f>
        <v>0.86899999999999999</v>
      </c>
      <c r="Q205" s="10">
        <f>IF(OUT!O81="", "", OUT!O81)</f>
        <v>62.56</v>
      </c>
      <c r="R205" s="9">
        <f>IF(PPG!H81="", "", PPG!H81)</f>
        <v>0</v>
      </c>
      <c r="S205" s="10">
        <f>IF(PPG!I81="", "", PPG!I81)</f>
        <v>0</v>
      </c>
      <c r="T205" s="9">
        <f>IF(PPG!J81="", "", PPG!J81)</f>
        <v>0</v>
      </c>
      <c r="U205" s="10">
        <f>IF(PPG!K81="", "", PPG!K81)</f>
        <v>0</v>
      </c>
      <c r="V205" s="9">
        <f>IF(PPG!L81="", "", PPG!L81)</f>
        <v>0</v>
      </c>
      <c r="W205" s="10">
        <f>IF(PPG!M81="", "", PPG!M81)</f>
        <v>0</v>
      </c>
      <c r="X205" s="9">
        <f>IF(PPG!N81="", "", PPG!N81)</f>
        <v>0</v>
      </c>
      <c r="Y205" s="10">
        <f>IF(PPG!O81="", "", PPG!O81)</f>
        <v>0</v>
      </c>
      <c r="Z205" s="9">
        <f>IF(PPG!Q81="", "", PPG!Q81)</f>
        <v>0.86899999999999999</v>
      </c>
      <c r="AA205" s="10">
        <f>IF(PPG!R81="", "", PPG!R81)</f>
        <v>62.56</v>
      </c>
      <c r="AB205" s="9">
        <f>IF(PPG!S81="", "", PPG!S81)</f>
        <v>0</v>
      </c>
      <c r="AC205" s="10">
        <f>IF(PPG!T81="", "", PPG!T81)</f>
        <v>0</v>
      </c>
      <c r="AD205" s="9">
        <f>IF(PPG!U81="", "", PPG!U81)</f>
        <v>0</v>
      </c>
      <c r="AE205" s="10">
        <f>IF(PPG!V81="", "", PPG!V81)</f>
        <v>0</v>
      </c>
      <c r="AF205" s="9">
        <f>IF(PPG!W81="", "", PPG!W81)</f>
        <v>0</v>
      </c>
      <c r="AG205" s="10">
        <f>IF(PPG!X81="", "", PPG!X81)</f>
        <v>0</v>
      </c>
      <c r="AH205" s="9">
        <f>IF(PPG!Y81="", "", PPG!Y81)</f>
        <v>0</v>
      </c>
      <c r="AI205" s="10">
        <f>IF(PPG!Z81="", "", PPG!Z81)</f>
        <v>0</v>
      </c>
      <c r="AJ205" s="33" t="str">
        <f t="shared" si="32"/>
        <v>0.00</v>
      </c>
      <c r="AK205" s="8" t="str">
        <f t="shared" si="33"/>
        <v>0</v>
      </c>
      <c r="AL205" s="8" t="str">
        <f t="shared" si="34"/>
        <v>0</v>
      </c>
    </row>
    <row r="206" spans="1:38">
      <c r="A206" s="8">
        <f>IF(OUT!C19="", "", OUT!C19)</f>
        <v>731</v>
      </c>
      <c r="B206" s="20">
        <f>IF(OUT!A19="", "", OUT!A19)</f>
        <v>33620</v>
      </c>
      <c r="C206" s="8" t="str">
        <f>IF(OUT!D19="", "", OUT!D19)</f>
        <v>O</v>
      </c>
      <c r="D206" s="28"/>
      <c r="E206" s="8" t="str">
        <f>IF(OUT!E19="", "", OUT!E19)</f>
        <v>72 TRAY</v>
      </c>
      <c r="F206" s="25" t="str">
        <f>IF(OUT!AE19="NEW", "✷", "")</f>
        <v/>
      </c>
      <c r="G206" s="11" t="str">
        <f>IF(OUT!B19="", "", OUT!B19)</f>
        <v>VERONICA PEDUNCULARIS GEORGIA BLUE</v>
      </c>
      <c r="H206" s="21">
        <f t="shared" si="30"/>
        <v>0.83599999999999997</v>
      </c>
      <c r="I206" s="22">
        <f t="shared" si="31"/>
        <v>60.19</v>
      </c>
      <c r="J206" s="37" t="str">
        <f>IF(OUT!F19="", "", OUT!F19)</f>
        <v/>
      </c>
      <c r="K206" s="8">
        <f>IF(OUT!P19="", "", OUT!P19)</f>
        <v>72</v>
      </c>
      <c r="L206" s="8" t="str">
        <f>IF(OUT!AE19="", "", OUT!AE19)</f>
        <v/>
      </c>
      <c r="M206" s="8" t="str">
        <f>IF(OUT!AG19="", "", OUT!AG19)</f>
        <v/>
      </c>
      <c r="N206" s="8" t="str">
        <f>IF(OUT!AQ19="", "", OUT!AQ19)</f>
        <v/>
      </c>
      <c r="O206" s="8" t="str">
        <f>IF(OUT!BM19="", "", OUT!BM19)</f>
        <v>T4</v>
      </c>
      <c r="P206" s="9">
        <f>IF(OUT!N19="", "", OUT!N19)</f>
        <v>0.83599999999999997</v>
      </c>
      <c r="Q206" s="10">
        <f>IF(OUT!O19="", "", OUT!O19)</f>
        <v>60.19</v>
      </c>
      <c r="R206" s="9">
        <f>IF(PPG!H19="", "", PPG!H19)</f>
        <v>0</v>
      </c>
      <c r="S206" s="10">
        <f>IF(PPG!I19="", "", PPG!I19)</f>
        <v>0</v>
      </c>
      <c r="T206" s="9">
        <f>IF(PPG!J19="", "", PPG!J19)</f>
        <v>0</v>
      </c>
      <c r="U206" s="10">
        <f>IF(PPG!K19="", "", PPG!K19)</f>
        <v>0</v>
      </c>
      <c r="V206" s="9">
        <f>IF(PPG!L19="", "", PPG!L19)</f>
        <v>0</v>
      </c>
      <c r="W206" s="10">
        <f>IF(PPG!M19="", "", PPG!M19)</f>
        <v>0</v>
      </c>
      <c r="X206" s="9">
        <f>IF(PPG!N19="", "", PPG!N19)</f>
        <v>0</v>
      </c>
      <c r="Y206" s="10">
        <f>IF(PPG!O19="", "", PPG!O19)</f>
        <v>0</v>
      </c>
      <c r="Z206" s="9">
        <f>IF(PPG!Q19="", "", PPG!Q19)</f>
        <v>0.83599999999999997</v>
      </c>
      <c r="AA206" s="10">
        <f>IF(PPG!R19="", "", PPG!R19)</f>
        <v>60.19</v>
      </c>
      <c r="AB206" s="9">
        <f>IF(PPG!S19="", "", PPG!S19)</f>
        <v>0</v>
      </c>
      <c r="AC206" s="10">
        <f>IF(PPG!T19="", "", PPG!T19)</f>
        <v>0</v>
      </c>
      <c r="AD206" s="9">
        <f>IF(PPG!U19="", "", PPG!U19)</f>
        <v>0</v>
      </c>
      <c r="AE206" s="10">
        <f>IF(PPG!V19="", "", PPG!V19)</f>
        <v>0</v>
      </c>
      <c r="AF206" s="9">
        <f>IF(PPG!W19="", "", PPG!W19)</f>
        <v>0</v>
      </c>
      <c r="AG206" s="10">
        <f>IF(PPG!X19="", "", PPG!X19)</f>
        <v>0</v>
      </c>
      <c r="AH206" s="9">
        <f>IF(PPG!Y19="", "", PPG!Y19)</f>
        <v>0</v>
      </c>
      <c r="AI206" s="10">
        <f>IF(PPG!Z19="", "", PPG!Z19)</f>
        <v>0</v>
      </c>
      <c r="AJ206" s="33" t="str">
        <f t="shared" si="32"/>
        <v>0.00</v>
      </c>
      <c r="AK206" s="8" t="str">
        <f t="shared" si="33"/>
        <v>0</v>
      </c>
      <c r="AL206" s="8" t="str">
        <f t="shared" si="34"/>
        <v>0</v>
      </c>
    </row>
  </sheetData>
  <sheetProtection algorithmName="SHA-512" hashValue="XkQ00a8LTVwZIkbzmiu2obRISB1b9D9EzWxpruuflx2PNGBbXmM9eZ/OyNXE/oDzHch5gmxxX6tWCTpxkpIAQg==" saltValue="ikoLSsbDdSVMlyYE3u/Eng==" spinCount="100000" sheet="1" objects="1" scenarios="1" selectLockedCells="1" sort="0" autoFilter="0"/>
  <autoFilter ref="A6:AL6" xr:uid="{5BCC8B82-BBC9-2447-AA57-0BEA0B4B8089}">
    <sortState ref="A7:AL206">
      <sortCondition ref="G6:G206"/>
    </sortState>
  </autoFilter>
  <mergeCells count="35">
    <mergeCell ref="AB5:AC5"/>
    <mergeCell ref="AH5:AI5"/>
    <mergeCell ref="H5:I5"/>
    <mergeCell ref="R5:S5"/>
    <mergeCell ref="Z5:AA5"/>
    <mergeCell ref="P5:Q5"/>
    <mergeCell ref="T5:U5"/>
    <mergeCell ref="X5:Y5"/>
    <mergeCell ref="V5:W5"/>
    <mergeCell ref="AF5:AG5"/>
    <mergeCell ref="AD5:AE5"/>
    <mergeCell ref="J5:K5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www.germaniaseed.com&amp;C&amp;"Calibri,Regular"&amp;16&amp;K000000Takao - 2023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200"/>
  <sheetViews>
    <sheetView workbookViewId="0">
      <selection activeCell="C43" sqref="C43"/>
    </sheetView>
  </sheetViews>
  <sheetFormatPr baseColWidth="10" defaultRowHeight="16"/>
  <sheetData>
    <row r="1" spans="1:65" s="36" customFormat="1" ht="16" customHeight="1">
      <c r="A1" s="36">
        <v>6028</v>
      </c>
      <c r="B1" s="36" t="s">
        <v>41</v>
      </c>
      <c r="C1" s="36">
        <v>731</v>
      </c>
      <c r="D1" s="36" t="s">
        <v>42</v>
      </c>
      <c r="E1" s="36" t="s">
        <v>43</v>
      </c>
      <c r="G1" s="36">
        <v>0.68300000000000005</v>
      </c>
      <c r="H1" s="36">
        <v>49.17</v>
      </c>
      <c r="I1" s="36">
        <v>0.3</v>
      </c>
      <c r="J1" s="36">
        <v>0.97599999999999998</v>
      </c>
      <c r="K1" s="36">
        <v>0.95</v>
      </c>
      <c r="L1" s="36">
        <v>0</v>
      </c>
      <c r="M1" s="36">
        <v>0</v>
      </c>
      <c r="N1" s="36">
        <v>0.97599999999999998</v>
      </c>
      <c r="O1" s="36">
        <v>70.27</v>
      </c>
      <c r="P1" s="36">
        <v>72</v>
      </c>
      <c r="Q1" s="36">
        <v>202227</v>
      </c>
      <c r="R1" s="36">
        <v>202326</v>
      </c>
      <c r="V1" s="36">
        <v>25</v>
      </c>
      <c r="AO1" s="36" t="s">
        <v>44</v>
      </c>
      <c r="AP1" s="36" t="s">
        <v>45</v>
      </c>
      <c r="BE1" s="36" t="s">
        <v>46</v>
      </c>
      <c r="BF1" s="36" t="s">
        <v>47</v>
      </c>
      <c r="BM1" s="36" t="s">
        <v>46</v>
      </c>
    </row>
    <row r="2" spans="1:65">
      <c r="A2">
        <v>30004</v>
      </c>
      <c r="B2" t="s">
        <v>48</v>
      </c>
      <c r="C2">
        <v>731</v>
      </c>
      <c r="D2" t="s">
        <v>42</v>
      </c>
      <c r="E2" t="s">
        <v>43</v>
      </c>
      <c r="G2">
        <v>0.61499999999999999</v>
      </c>
      <c r="H2">
        <v>44.28</v>
      </c>
      <c r="I2">
        <v>0.3</v>
      </c>
      <c r="J2">
        <v>0.879</v>
      </c>
      <c r="K2">
        <v>0.77</v>
      </c>
      <c r="L2">
        <v>0</v>
      </c>
      <c r="M2">
        <v>0</v>
      </c>
      <c r="N2">
        <v>0.879</v>
      </c>
      <c r="O2">
        <v>63.28</v>
      </c>
      <c r="P2">
        <v>72</v>
      </c>
      <c r="Q2">
        <v>202227</v>
      </c>
      <c r="R2">
        <v>202326</v>
      </c>
      <c r="V2">
        <v>17</v>
      </c>
      <c r="AO2" t="s">
        <v>44</v>
      </c>
      <c r="AP2" t="s">
        <v>45</v>
      </c>
      <c r="AQ2" t="s">
        <v>49</v>
      </c>
      <c r="AR2" t="s">
        <v>50</v>
      </c>
      <c r="AW2" t="s">
        <v>51</v>
      </c>
      <c r="AX2" t="s">
        <v>52</v>
      </c>
      <c r="BE2" t="s">
        <v>46</v>
      </c>
      <c r="BF2" t="s">
        <v>47</v>
      </c>
      <c r="BM2" t="s">
        <v>46</v>
      </c>
    </row>
    <row r="3" spans="1:65">
      <c r="A3">
        <v>30008</v>
      </c>
      <c r="B3" t="s">
        <v>53</v>
      </c>
      <c r="C3">
        <v>731</v>
      </c>
      <c r="D3" t="s">
        <v>42</v>
      </c>
      <c r="E3" t="s">
        <v>43</v>
      </c>
      <c r="G3">
        <v>0.66800000000000004</v>
      </c>
      <c r="H3">
        <v>48.09</v>
      </c>
      <c r="I3">
        <v>0.3</v>
      </c>
      <c r="J3">
        <v>0.95499999999999996</v>
      </c>
      <c r="K3">
        <v>0.91</v>
      </c>
      <c r="L3">
        <v>0</v>
      </c>
      <c r="M3">
        <v>0</v>
      </c>
      <c r="N3">
        <v>0.95499999999999996</v>
      </c>
      <c r="O3">
        <v>68.760000000000005</v>
      </c>
      <c r="P3">
        <v>72</v>
      </c>
      <c r="Q3">
        <v>202227</v>
      </c>
      <c r="R3">
        <v>202326</v>
      </c>
      <c r="V3">
        <v>23</v>
      </c>
      <c r="AO3" t="s">
        <v>44</v>
      </c>
      <c r="AP3" t="s">
        <v>45</v>
      </c>
      <c r="AQ3" t="s">
        <v>49</v>
      </c>
      <c r="AR3" t="s">
        <v>50</v>
      </c>
      <c r="AW3" t="s">
        <v>51</v>
      </c>
      <c r="AX3" t="s">
        <v>52</v>
      </c>
      <c r="BE3" t="s">
        <v>46</v>
      </c>
      <c r="BF3" t="s">
        <v>47</v>
      </c>
      <c r="BM3" t="s">
        <v>46</v>
      </c>
    </row>
    <row r="4" spans="1:65">
      <c r="A4">
        <v>30083</v>
      </c>
      <c r="B4" t="s">
        <v>54</v>
      </c>
      <c r="C4">
        <v>731</v>
      </c>
      <c r="D4" t="s">
        <v>42</v>
      </c>
      <c r="E4" t="s">
        <v>43</v>
      </c>
      <c r="G4">
        <v>0.59299999999999997</v>
      </c>
      <c r="H4">
        <v>42.69</v>
      </c>
      <c r="I4">
        <v>0.3</v>
      </c>
      <c r="J4">
        <v>0.84799999999999998</v>
      </c>
      <c r="K4">
        <v>0.71</v>
      </c>
      <c r="L4">
        <v>0</v>
      </c>
      <c r="M4">
        <v>0</v>
      </c>
      <c r="N4">
        <v>0.84799999999999998</v>
      </c>
      <c r="O4">
        <v>61.05</v>
      </c>
      <c r="P4">
        <v>72</v>
      </c>
      <c r="Q4">
        <v>202227</v>
      </c>
      <c r="R4">
        <v>202326</v>
      </c>
      <c r="V4">
        <v>14</v>
      </c>
      <c r="AO4" t="s">
        <v>44</v>
      </c>
      <c r="AP4" t="s">
        <v>45</v>
      </c>
      <c r="AQ4" t="s">
        <v>49</v>
      </c>
      <c r="AR4" t="s">
        <v>50</v>
      </c>
      <c r="BE4" t="s">
        <v>46</v>
      </c>
      <c r="BF4" t="s">
        <v>47</v>
      </c>
      <c r="BM4" t="s">
        <v>46</v>
      </c>
    </row>
    <row r="5" spans="1:65">
      <c r="A5">
        <v>30226</v>
      </c>
      <c r="B5" t="s">
        <v>55</v>
      </c>
      <c r="C5">
        <v>731</v>
      </c>
      <c r="D5" t="s">
        <v>42</v>
      </c>
      <c r="E5" t="s">
        <v>43</v>
      </c>
      <c r="G5">
        <v>0.60799999999999998</v>
      </c>
      <c r="H5">
        <v>43.77</v>
      </c>
      <c r="I5">
        <v>0.3</v>
      </c>
      <c r="J5">
        <v>0.86899999999999999</v>
      </c>
      <c r="K5">
        <v>0.75</v>
      </c>
      <c r="L5">
        <v>0</v>
      </c>
      <c r="M5">
        <v>0</v>
      </c>
      <c r="N5">
        <v>0.86899999999999999</v>
      </c>
      <c r="O5">
        <v>62.56</v>
      </c>
      <c r="P5">
        <v>72</v>
      </c>
      <c r="Q5">
        <v>202227</v>
      </c>
      <c r="R5">
        <v>202326</v>
      </c>
      <c r="V5">
        <v>16</v>
      </c>
      <c r="AO5" t="s">
        <v>44</v>
      </c>
      <c r="AP5" t="s">
        <v>45</v>
      </c>
      <c r="BE5" t="s">
        <v>46</v>
      </c>
      <c r="BF5" t="s">
        <v>47</v>
      </c>
      <c r="BM5" t="s">
        <v>46</v>
      </c>
    </row>
    <row r="6" spans="1:65">
      <c r="A6">
        <v>30241</v>
      </c>
      <c r="B6" t="s">
        <v>56</v>
      </c>
      <c r="C6">
        <v>731</v>
      </c>
      <c r="D6" t="s">
        <v>42</v>
      </c>
      <c r="E6" t="s">
        <v>43</v>
      </c>
      <c r="G6">
        <v>0.59299999999999997</v>
      </c>
      <c r="H6">
        <v>42.69</v>
      </c>
      <c r="I6">
        <v>0.3</v>
      </c>
      <c r="J6">
        <v>0.84799999999999998</v>
      </c>
      <c r="K6">
        <v>0.71</v>
      </c>
      <c r="L6">
        <v>0</v>
      </c>
      <c r="M6">
        <v>0</v>
      </c>
      <c r="N6">
        <v>0.84799999999999998</v>
      </c>
      <c r="O6">
        <v>61.05</v>
      </c>
      <c r="P6">
        <v>72</v>
      </c>
      <c r="Q6">
        <v>202227</v>
      </c>
      <c r="R6">
        <v>202326</v>
      </c>
      <c r="V6">
        <v>14</v>
      </c>
      <c r="AO6" t="s">
        <v>44</v>
      </c>
      <c r="AP6" t="s">
        <v>45</v>
      </c>
      <c r="BE6" t="s">
        <v>46</v>
      </c>
      <c r="BF6" t="s">
        <v>47</v>
      </c>
      <c r="BM6" t="s">
        <v>46</v>
      </c>
    </row>
    <row r="7" spans="1:65">
      <c r="A7">
        <v>30262</v>
      </c>
      <c r="B7" t="s">
        <v>57</v>
      </c>
      <c r="C7">
        <v>731</v>
      </c>
      <c r="D7" t="s">
        <v>42</v>
      </c>
      <c r="E7" t="s">
        <v>43</v>
      </c>
      <c r="G7">
        <v>0.70499999999999996</v>
      </c>
      <c r="H7">
        <v>50.76</v>
      </c>
      <c r="I7">
        <v>0.3</v>
      </c>
      <c r="J7">
        <v>1.008</v>
      </c>
      <c r="K7">
        <v>1.01</v>
      </c>
      <c r="L7">
        <v>0</v>
      </c>
      <c r="M7">
        <v>0</v>
      </c>
      <c r="N7">
        <v>1.008</v>
      </c>
      <c r="O7">
        <v>72.569999999999993</v>
      </c>
      <c r="P7">
        <v>72</v>
      </c>
      <c r="Q7">
        <v>202227</v>
      </c>
      <c r="R7">
        <v>202326</v>
      </c>
      <c r="V7">
        <v>27</v>
      </c>
      <c r="AO7" t="s">
        <v>44</v>
      </c>
      <c r="AP7" t="s">
        <v>45</v>
      </c>
      <c r="BE7" t="s">
        <v>46</v>
      </c>
      <c r="BF7" t="s">
        <v>47</v>
      </c>
      <c r="BM7" t="s">
        <v>46</v>
      </c>
    </row>
    <row r="8" spans="1:65">
      <c r="A8">
        <v>30365</v>
      </c>
      <c r="B8" t="s">
        <v>58</v>
      </c>
      <c r="C8">
        <v>731</v>
      </c>
      <c r="D8" t="s">
        <v>42</v>
      </c>
      <c r="E8" t="s">
        <v>43</v>
      </c>
      <c r="G8">
        <v>0.6</v>
      </c>
      <c r="H8">
        <v>43.2</v>
      </c>
      <c r="I8">
        <v>0.3</v>
      </c>
      <c r="J8">
        <v>0.85799999999999998</v>
      </c>
      <c r="K8">
        <v>0.73</v>
      </c>
      <c r="L8">
        <v>0</v>
      </c>
      <c r="M8">
        <v>0</v>
      </c>
      <c r="N8">
        <v>0.85799999999999998</v>
      </c>
      <c r="O8">
        <v>61.77</v>
      </c>
      <c r="P8">
        <v>72</v>
      </c>
      <c r="Q8">
        <v>202227</v>
      </c>
      <c r="R8">
        <v>202326</v>
      </c>
      <c r="V8">
        <v>15</v>
      </c>
      <c r="AO8" t="s">
        <v>44</v>
      </c>
      <c r="AP8" t="s">
        <v>45</v>
      </c>
      <c r="AQ8" t="s">
        <v>49</v>
      </c>
      <c r="AR8" t="s">
        <v>50</v>
      </c>
      <c r="BE8" t="s">
        <v>46</v>
      </c>
      <c r="BF8" t="s">
        <v>47</v>
      </c>
      <c r="BM8" t="s">
        <v>46</v>
      </c>
    </row>
    <row r="9" spans="1:65">
      <c r="A9">
        <v>30444</v>
      </c>
      <c r="B9" t="s">
        <v>59</v>
      </c>
      <c r="C9">
        <v>731</v>
      </c>
      <c r="D9" t="s">
        <v>42</v>
      </c>
      <c r="E9" t="s">
        <v>43</v>
      </c>
      <c r="G9">
        <v>0.60799999999999998</v>
      </c>
      <c r="H9">
        <v>43.77</v>
      </c>
      <c r="I9">
        <v>0.3</v>
      </c>
      <c r="J9">
        <v>0.86899999999999999</v>
      </c>
      <c r="K9">
        <v>0.75</v>
      </c>
      <c r="L9">
        <v>0</v>
      </c>
      <c r="M9">
        <v>0</v>
      </c>
      <c r="N9">
        <v>0.86899999999999999</v>
      </c>
      <c r="O9">
        <v>62.56</v>
      </c>
      <c r="P9">
        <v>72</v>
      </c>
      <c r="Q9">
        <v>202227</v>
      </c>
      <c r="R9">
        <v>202326</v>
      </c>
      <c r="V9">
        <v>16</v>
      </c>
      <c r="BE9" t="s">
        <v>46</v>
      </c>
      <c r="BF9" t="s">
        <v>47</v>
      </c>
      <c r="BM9" t="s">
        <v>46</v>
      </c>
    </row>
    <row r="10" spans="1:65">
      <c r="A10">
        <v>30455</v>
      </c>
      <c r="B10" t="s">
        <v>60</v>
      </c>
      <c r="C10">
        <v>731</v>
      </c>
      <c r="D10" t="s">
        <v>42</v>
      </c>
      <c r="E10" t="s">
        <v>43</v>
      </c>
      <c r="G10">
        <v>0.64500000000000002</v>
      </c>
      <c r="H10">
        <v>46.44</v>
      </c>
      <c r="I10">
        <v>0.3</v>
      </c>
      <c r="J10">
        <v>0.92200000000000004</v>
      </c>
      <c r="K10">
        <v>0.85</v>
      </c>
      <c r="L10">
        <v>0</v>
      </c>
      <c r="M10">
        <v>0</v>
      </c>
      <c r="N10">
        <v>0.92200000000000004</v>
      </c>
      <c r="O10">
        <v>66.38</v>
      </c>
      <c r="P10">
        <v>72</v>
      </c>
      <c r="Q10">
        <v>202227</v>
      </c>
      <c r="R10">
        <v>202326</v>
      </c>
      <c r="V10">
        <v>21</v>
      </c>
      <c r="AO10" t="s">
        <v>44</v>
      </c>
      <c r="AP10" t="s">
        <v>45</v>
      </c>
      <c r="BE10" t="s">
        <v>46</v>
      </c>
      <c r="BF10" t="s">
        <v>47</v>
      </c>
      <c r="BM10" t="s">
        <v>46</v>
      </c>
    </row>
    <row r="11" spans="1:65">
      <c r="A11">
        <v>30610</v>
      </c>
      <c r="B11" t="s">
        <v>61</v>
      </c>
      <c r="C11">
        <v>731</v>
      </c>
      <c r="D11" t="s">
        <v>42</v>
      </c>
      <c r="E11" t="s">
        <v>43</v>
      </c>
      <c r="G11">
        <v>1.238</v>
      </c>
      <c r="H11">
        <v>89.13</v>
      </c>
      <c r="I11">
        <v>0.3</v>
      </c>
      <c r="J11">
        <v>1.7689999999999999</v>
      </c>
      <c r="K11">
        <v>3.12</v>
      </c>
      <c r="L11">
        <v>0</v>
      </c>
      <c r="M11">
        <v>0</v>
      </c>
      <c r="N11">
        <v>1.7689999999999999</v>
      </c>
      <c r="O11">
        <v>127.36</v>
      </c>
      <c r="P11">
        <v>72</v>
      </c>
      <c r="Q11">
        <v>202227</v>
      </c>
      <c r="R11">
        <v>202326</v>
      </c>
      <c r="V11">
        <v>53</v>
      </c>
      <c r="BE11" t="s">
        <v>46</v>
      </c>
      <c r="BF11" t="s">
        <v>47</v>
      </c>
      <c r="BM11" t="s">
        <v>46</v>
      </c>
    </row>
    <row r="12" spans="1:65">
      <c r="A12">
        <v>30649</v>
      </c>
      <c r="B12" t="s">
        <v>62</v>
      </c>
      <c r="C12">
        <v>731</v>
      </c>
      <c r="D12" t="s">
        <v>42</v>
      </c>
      <c r="E12" t="s">
        <v>43</v>
      </c>
      <c r="G12">
        <v>0.61499999999999999</v>
      </c>
      <c r="H12">
        <v>44.28</v>
      </c>
      <c r="I12">
        <v>0.3</v>
      </c>
      <c r="J12">
        <v>0.879</v>
      </c>
      <c r="K12">
        <v>0.77</v>
      </c>
      <c r="L12">
        <v>0</v>
      </c>
      <c r="M12">
        <v>0</v>
      </c>
      <c r="N12">
        <v>0.879</v>
      </c>
      <c r="O12">
        <v>63.28</v>
      </c>
      <c r="P12">
        <v>72</v>
      </c>
      <c r="Q12">
        <v>202227</v>
      </c>
      <c r="R12">
        <v>202326</v>
      </c>
      <c r="V12">
        <v>17</v>
      </c>
      <c r="AM12" t="s">
        <v>63</v>
      </c>
      <c r="AN12" t="s">
        <v>64</v>
      </c>
      <c r="AO12" t="s">
        <v>44</v>
      </c>
      <c r="AP12" t="s">
        <v>45</v>
      </c>
      <c r="BE12" t="s">
        <v>46</v>
      </c>
      <c r="BF12" t="s">
        <v>47</v>
      </c>
      <c r="BM12" t="s">
        <v>46</v>
      </c>
    </row>
    <row r="13" spans="1:65">
      <c r="A13">
        <v>30773</v>
      </c>
      <c r="B13" t="s">
        <v>65</v>
      </c>
      <c r="C13">
        <v>731</v>
      </c>
      <c r="D13" t="s">
        <v>42</v>
      </c>
      <c r="E13" t="s">
        <v>43</v>
      </c>
      <c r="G13">
        <v>0.56299999999999994</v>
      </c>
      <c r="H13">
        <v>40.53</v>
      </c>
      <c r="I13">
        <v>0.3</v>
      </c>
      <c r="J13">
        <v>0.80500000000000005</v>
      </c>
      <c r="K13">
        <v>0.64</v>
      </c>
      <c r="L13">
        <v>0</v>
      </c>
      <c r="M13">
        <v>0</v>
      </c>
      <c r="N13">
        <v>0.80500000000000005</v>
      </c>
      <c r="O13">
        <v>57.96</v>
      </c>
      <c r="P13">
        <v>72</v>
      </c>
      <c r="Q13">
        <v>202227</v>
      </c>
      <c r="R13">
        <v>202326</v>
      </c>
      <c r="V13">
        <v>10</v>
      </c>
      <c r="AO13" t="s">
        <v>44</v>
      </c>
      <c r="AP13" t="s">
        <v>45</v>
      </c>
      <c r="BE13" t="s">
        <v>46</v>
      </c>
      <c r="BF13" t="s">
        <v>47</v>
      </c>
      <c r="BM13" t="s">
        <v>46</v>
      </c>
    </row>
    <row r="14" spans="1:65">
      <c r="A14">
        <v>30785</v>
      </c>
      <c r="B14" t="s">
        <v>66</v>
      </c>
      <c r="C14">
        <v>731</v>
      </c>
      <c r="D14" t="s">
        <v>42</v>
      </c>
      <c r="E14" t="s">
        <v>43</v>
      </c>
      <c r="G14">
        <v>0.623</v>
      </c>
      <c r="H14">
        <v>44.85</v>
      </c>
      <c r="I14">
        <v>0.3</v>
      </c>
      <c r="J14">
        <v>0.89</v>
      </c>
      <c r="K14">
        <v>0.79</v>
      </c>
      <c r="L14">
        <v>0</v>
      </c>
      <c r="M14">
        <v>0</v>
      </c>
      <c r="N14">
        <v>0.89</v>
      </c>
      <c r="O14">
        <v>64.08</v>
      </c>
      <c r="P14">
        <v>72</v>
      </c>
      <c r="Q14">
        <v>202227</v>
      </c>
      <c r="R14">
        <v>202326</v>
      </c>
      <c r="V14">
        <v>18</v>
      </c>
      <c r="AO14" t="s">
        <v>44</v>
      </c>
      <c r="AP14" t="s">
        <v>45</v>
      </c>
      <c r="BE14" t="s">
        <v>46</v>
      </c>
      <c r="BF14" t="s">
        <v>47</v>
      </c>
      <c r="BM14" t="s">
        <v>46</v>
      </c>
    </row>
    <row r="15" spans="1:65">
      <c r="A15">
        <v>30842</v>
      </c>
      <c r="B15" t="s">
        <v>67</v>
      </c>
      <c r="C15">
        <v>731</v>
      </c>
      <c r="D15" t="s">
        <v>42</v>
      </c>
      <c r="E15" t="s">
        <v>43</v>
      </c>
      <c r="G15">
        <v>0.68300000000000005</v>
      </c>
      <c r="H15">
        <v>49.17</v>
      </c>
      <c r="I15">
        <v>0.3</v>
      </c>
      <c r="J15">
        <v>0.97599999999999998</v>
      </c>
      <c r="K15">
        <v>0.95</v>
      </c>
      <c r="L15">
        <v>0</v>
      </c>
      <c r="M15">
        <v>0</v>
      </c>
      <c r="N15">
        <v>0.97599999999999998</v>
      </c>
      <c r="O15">
        <v>70.27</v>
      </c>
      <c r="P15">
        <v>72</v>
      </c>
      <c r="Q15">
        <v>202227</v>
      </c>
      <c r="R15">
        <v>202326</v>
      </c>
      <c r="V15">
        <v>25</v>
      </c>
      <c r="AO15" t="s">
        <v>44</v>
      </c>
      <c r="AP15" t="s">
        <v>45</v>
      </c>
      <c r="BE15" t="s">
        <v>46</v>
      </c>
      <c r="BF15" t="s">
        <v>47</v>
      </c>
      <c r="BM15" t="s">
        <v>46</v>
      </c>
    </row>
    <row r="16" spans="1:65">
      <c r="A16">
        <v>32621</v>
      </c>
      <c r="B16" t="s">
        <v>68</v>
      </c>
      <c r="C16">
        <v>731</v>
      </c>
      <c r="D16" t="s">
        <v>42</v>
      </c>
      <c r="E16" t="s">
        <v>43</v>
      </c>
      <c r="G16">
        <v>0.6</v>
      </c>
      <c r="H16">
        <v>43.2</v>
      </c>
      <c r="I16">
        <v>0.3</v>
      </c>
      <c r="J16">
        <v>0.85799999999999998</v>
      </c>
      <c r="K16">
        <v>0.73</v>
      </c>
      <c r="L16">
        <v>0</v>
      </c>
      <c r="M16">
        <v>0</v>
      </c>
      <c r="N16">
        <v>0.85799999999999998</v>
      </c>
      <c r="O16">
        <v>61.77</v>
      </c>
      <c r="P16">
        <v>72</v>
      </c>
      <c r="Q16">
        <v>202227</v>
      </c>
      <c r="R16">
        <v>202326</v>
      </c>
      <c r="V16">
        <v>15</v>
      </c>
      <c r="AO16" t="s">
        <v>44</v>
      </c>
      <c r="AP16" t="s">
        <v>45</v>
      </c>
      <c r="BE16" t="s">
        <v>46</v>
      </c>
      <c r="BF16" t="s">
        <v>47</v>
      </c>
      <c r="BM16" t="s">
        <v>46</v>
      </c>
    </row>
    <row r="17" spans="1:65">
      <c r="A17">
        <v>32902</v>
      </c>
      <c r="B17" t="s">
        <v>69</v>
      </c>
      <c r="C17">
        <v>731</v>
      </c>
      <c r="D17" t="s">
        <v>42</v>
      </c>
      <c r="E17" t="s">
        <v>43</v>
      </c>
      <c r="G17">
        <v>0.623</v>
      </c>
      <c r="H17">
        <v>44.85</v>
      </c>
      <c r="I17">
        <v>0.3</v>
      </c>
      <c r="J17">
        <v>0.89</v>
      </c>
      <c r="K17">
        <v>0.79</v>
      </c>
      <c r="L17">
        <v>0</v>
      </c>
      <c r="M17">
        <v>0</v>
      </c>
      <c r="N17">
        <v>0.89</v>
      </c>
      <c r="O17">
        <v>64.08</v>
      </c>
      <c r="P17">
        <v>72</v>
      </c>
      <c r="Q17">
        <v>202227</v>
      </c>
      <c r="R17">
        <v>202326</v>
      </c>
      <c r="V17">
        <v>18</v>
      </c>
      <c r="AO17" t="s">
        <v>44</v>
      </c>
      <c r="AP17" t="s">
        <v>45</v>
      </c>
      <c r="AW17" t="s">
        <v>51</v>
      </c>
      <c r="AX17" t="s">
        <v>52</v>
      </c>
      <c r="BE17" t="s">
        <v>46</v>
      </c>
      <c r="BF17" t="s">
        <v>47</v>
      </c>
      <c r="BM17" t="s">
        <v>46</v>
      </c>
    </row>
    <row r="18" spans="1:65">
      <c r="A18">
        <v>33217</v>
      </c>
      <c r="B18" t="s">
        <v>70</v>
      </c>
      <c r="C18">
        <v>731</v>
      </c>
      <c r="D18" t="s">
        <v>42</v>
      </c>
      <c r="E18" t="s">
        <v>43</v>
      </c>
      <c r="G18">
        <v>0.70499999999999996</v>
      </c>
      <c r="H18">
        <v>50.76</v>
      </c>
      <c r="I18">
        <v>0.3</v>
      </c>
      <c r="J18">
        <v>1.008</v>
      </c>
      <c r="K18">
        <v>1.01</v>
      </c>
      <c r="L18">
        <v>0</v>
      </c>
      <c r="M18">
        <v>0</v>
      </c>
      <c r="N18">
        <v>1.008</v>
      </c>
      <c r="O18">
        <v>72.569999999999993</v>
      </c>
      <c r="P18">
        <v>72</v>
      </c>
      <c r="Q18">
        <v>202227</v>
      </c>
      <c r="R18">
        <v>202326</v>
      </c>
      <c r="V18">
        <v>27</v>
      </c>
      <c r="AO18" t="s">
        <v>44</v>
      </c>
      <c r="AP18" t="s">
        <v>45</v>
      </c>
      <c r="BE18" t="s">
        <v>46</v>
      </c>
      <c r="BF18" t="s">
        <v>47</v>
      </c>
      <c r="BM18" t="s">
        <v>46</v>
      </c>
    </row>
    <row r="19" spans="1:65">
      <c r="A19">
        <v>33620</v>
      </c>
      <c r="B19" t="s">
        <v>71</v>
      </c>
      <c r="C19">
        <v>731</v>
      </c>
      <c r="D19" t="s">
        <v>42</v>
      </c>
      <c r="E19" t="s">
        <v>43</v>
      </c>
      <c r="G19">
        <v>0.58499999999999996</v>
      </c>
      <c r="H19">
        <v>42.12</v>
      </c>
      <c r="I19">
        <v>0.3</v>
      </c>
      <c r="J19">
        <v>0.83599999999999997</v>
      </c>
      <c r="K19">
        <v>0.69</v>
      </c>
      <c r="L19">
        <v>0</v>
      </c>
      <c r="M19">
        <v>0</v>
      </c>
      <c r="N19">
        <v>0.83599999999999997</v>
      </c>
      <c r="O19">
        <v>60.19</v>
      </c>
      <c r="P19">
        <v>72</v>
      </c>
      <c r="Q19">
        <v>202227</v>
      </c>
      <c r="R19">
        <v>202326</v>
      </c>
      <c r="V19">
        <v>13</v>
      </c>
      <c r="AO19" t="s">
        <v>44</v>
      </c>
      <c r="AP19" t="s">
        <v>45</v>
      </c>
      <c r="BE19" t="s">
        <v>46</v>
      </c>
      <c r="BF19" t="s">
        <v>47</v>
      </c>
      <c r="BM19" t="s">
        <v>46</v>
      </c>
    </row>
    <row r="20" spans="1:65">
      <c r="A20">
        <v>40062</v>
      </c>
      <c r="B20" t="s">
        <v>72</v>
      </c>
      <c r="C20">
        <v>731</v>
      </c>
      <c r="D20" t="s">
        <v>42</v>
      </c>
      <c r="E20" t="s">
        <v>43</v>
      </c>
      <c r="G20">
        <v>0.68300000000000005</v>
      </c>
      <c r="H20">
        <v>49.17</v>
      </c>
      <c r="I20">
        <v>0.3</v>
      </c>
      <c r="J20">
        <v>0.97599999999999998</v>
      </c>
      <c r="K20">
        <v>0.95</v>
      </c>
      <c r="L20">
        <v>0</v>
      </c>
      <c r="M20">
        <v>0</v>
      </c>
      <c r="N20">
        <v>0.97599999999999998</v>
      </c>
      <c r="O20">
        <v>70.27</v>
      </c>
      <c r="P20">
        <v>72</v>
      </c>
      <c r="Q20">
        <v>202227</v>
      </c>
      <c r="R20">
        <v>202326</v>
      </c>
      <c r="V20">
        <v>25</v>
      </c>
      <c r="BE20" t="s">
        <v>46</v>
      </c>
      <c r="BF20" t="s">
        <v>47</v>
      </c>
      <c r="BM20" t="s">
        <v>46</v>
      </c>
    </row>
    <row r="21" spans="1:65">
      <c r="A21">
        <v>40196</v>
      </c>
      <c r="B21" t="s">
        <v>73</v>
      </c>
      <c r="C21">
        <v>731</v>
      </c>
      <c r="D21" t="s">
        <v>42</v>
      </c>
      <c r="E21" t="s">
        <v>43</v>
      </c>
      <c r="G21">
        <v>0.68300000000000005</v>
      </c>
      <c r="H21">
        <v>49.17</v>
      </c>
      <c r="I21">
        <v>0.3</v>
      </c>
      <c r="J21">
        <v>0.97599999999999998</v>
      </c>
      <c r="K21">
        <v>0.95</v>
      </c>
      <c r="L21">
        <v>0</v>
      </c>
      <c r="M21">
        <v>0</v>
      </c>
      <c r="N21">
        <v>0.97599999999999998</v>
      </c>
      <c r="O21">
        <v>70.27</v>
      </c>
      <c r="P21">
        <v>72</v>
      </c>
      <c r="Q21">
        <v>202227</v>
      </c>
      <c r="R21">
        <v>202326</v>
      </c>
      <c r="V21">
        <v>25</v>
      </c>
      <c r="AO21" t="s">
        <v>44</v>
      </c>
      <c r="AP21" t="s">
        <v>45</v>
      </c>
      <c r="AQ21" t="s">
        <v>49</v>
      </c>
      <c r="AR21" t="s">
        <v>50</v>
      </c>
      <c r="BE21" t="s">
        <v>46</v>
      </c>
      <c r="BF21" t="s">
        <v>47</v>
      </c>
      <c r="BM21" t="s">
        <v>46</v>
      </c>
    </row>
    <row r="22" spans="1:65">
      <c r="A22">
        <v>40282</v>
      </c>
      <c r="B22" t="s">
        <v>74</v>
      </c>
      <c r="C22">
        <v>731</v>
      </c>
      <c r="D22" t="s">
        <v>42</v>
      </c>
      <c r="E22" t="s">
        <v>43</v>
      </c>
      <c r="G22">
        <v>0.623</v>
      </c>
      <c r="H22">
        <v>44.85</v>
      </c>
      <c r="I22">
        <v>0.3</v>
      </c>
      <c r="J22">
        <v>0.89</v>
      </c>
      <c r="K22">
        <v>0.79</v>
      </c>
      <c r="L22">
        <v>0</v>
      </c>
      <c r="M22">
        <v>0</v>
      </c>
      <c r="N22">
        <v>0.89</v>
      </c>
      <c r="O22">
        <v>64.08</v>
      </c>
      <c r="P22">
        <v>72</v>
      </c>
      <c r="Q22">
        <v>202227</v>
      </c>
      <c r="R22">
        <v>202326</v>
      </c>
      <c r="V22">
        <v>18</v>
      </c>
      <c r="AO22" t="s">
        <v>44</v>
      </c>
      <c r="AP22" t="s">
        <v>45</v>
      </c>
      <c r="BE22" t="s">
        <v>46</v>
      </c>
      <c r="BF22" t="s">
        <v>47</v>
      </c>
      <c r="BM22" t="s">
        <v>46</v>
      </c>
    </row>
    <row r="23" spans="1:65">
      <c r="A23">
        <v>41431</v>
      </c>
      <c r="B23" t="s">
        <v>75</v>
      </c>
      <c r="C23">
        <v>731</v>
      </c>
      <c r="D23" t="s">
        <v>42</v>
      </c>
      <c r="E23" t="s">
        <v>43</v>
      </c>
      <c r="G23">
        <v>0.68300000000000005</v>
      </c>
      <c r="H23">
        <v>49.17</v>
      </c>
      <c r="I23">
        <v>0.3</v>
      </c>
      <c r="J23">
        <v>0.97599999999999998</v>
      </c>
      <c r="K23">
        <v>0.95</v>
      </c>
      <c r="L23">
        <v>0</v>
      </c>
      <c r="M23">
        <v>0</v>
      </c>
      <c r="N23">
        <v>0.97599999999999998</v>
      </c>
      <c r="O23">
        <v>70.27</v>
      </c>
      <c r="P23">
        <v>72</v>
      </c>
      <c r="Q23">
        <v>202227</v>
      </c>
      <c r="R23">
        <v>202326</v>
      </c>
      <c r="V23">
        <v>25</v>
      </c>
      <c r="BE23" t="s">
        <v>46</v>
      </c>
      <c r="BF23" t="s">
        <v>47</v>
      </c>
      <c r="BM23" t="s">
        <v>46</v>
      </c>
    </row>
    <row r="24" spans="1:65">
      <c r="A24">
        <v>41432</v>
      </c>
      <c r="B24" t="s">
        <v>76</v>
      </c>
      <c r="C24">
        <v>731</v>
      </c>
      <c r="D24" t="s">
        <v>42</v>
      </c>
      <c r="E24" t="s">
        <v>43</v>
      </c>
      <c r="G24">
        <v>0.81</v>
      </c>
      <c r="H24">
        <v>58.32</v>
      </c>
      <c r="I24">
        <v>0.3</v>
      </c>
      <c r="J24">
        <v>1.1579999999999999</v>
      </c>
      <c r="K24">
        <v>1.34</v>
      </c>
      <c r="L24">
        <v>0</v>
      </c>
      <c r="M24">
        <v>0</v>
      </c>
      <c r="N24">
        <v>1.1579999999999999</v>
      </c>
      <c r="O24">
        <v>83.37</v>
      </c>
      <c r="P24">
        <v>72</v>
      </c>
      <c r="Q24">
        <v>202227</v>
      </c>
      <c r="R24">
        <v>202326</v>
      </c>
      <c r="V24">
        <v>39</v>
      </c>
      <c r="AE24" t="s">
        <v>77</v>
      </c>
      <c r="AF24" t="s">
        <v>78</v>
      </c>
      <c r="AG24" t="s">
        <v>79</v>
      </c>
      <c r="AH24" t="s">
        <v>80</v>
      </c>
      <c r="BE24" t="s">
        <v>46</v>
      </c>
      <c r="BF24" t="s">
        <v>47</v>
      </c>
      <c r="BM24" t="s">
        <v>46</v>
      </c>
    </row>
    <row r="25" spans="1:65">
      <c r="A25">
        <v>41614</v>
      </c>
      <c r="B25" t="s">
        <v>81</v>
      </c>
      <c r="C25">
        <v>731</v>
      </c>
      <c r="D25" t="s">
        <v>42</v>
      </c>
      <c r="E25" t="s">
        <v>43</v>
      </c>
      <c r="G25">
        <v>0.61499999999999999</v>
      </c>
      <c r="H25">
        <v>44.28</v>
      </c>
      <c r="I25">
        <v>0.3</v>
      </c>
      <c r="J25">
        <v>0.879</v>
      </c>
      <c r="K25">
        <v>0.77</v>
      </c>
      <c r="L25">
        <v>0</v>
      </c>
      <c r="M25">
        <v>0</v>
      </c>
      <c r="N25">
        <v>0.879</v>
      </c>
      <c r="O25">
        <v>63.28</v>
      </c>
      <c r="P25">
        <v>72</v>
      </c>
      <c r="Q25">
        <v>202227</v>
      </c>
      <c r="R25">
        <v>202326</v>
      </c>
      <c r="V25">
        <v>17</v>
      </c>
      <c r="AO25" t="s">
        <v>44</v>
      </c>
      <c r="AP25" t="s">
        <v>45</v>
      </c>
      <c r="BE25" t="s">
        <v>46</v>
      </c>
      <c r="BF25" t="s">
        <v>47</v>
      </c>
      <c r="BM25" t="s">
        <v>46</v>
      </c>
    </row>
    <row r="26" spans="1:65">
      <c r="A26">
        <v>41615</v>
      </c>
      <c r="B26" t="s">
        <v>82</v>
      </c>
      <c r="C26">
        <v>731</v>
      </c>
      <c r="D26" t="s">
        <v>42</v>
      </c>
      <c r="E26" t="s">
        <v>43</v>
      </c>
      <c r="G26">
        <v>0.66800000000000004</v>
      </c>
      <c r="H26">
        <v>48.09</v>
      </c>
      <c r="I26">
        <v>0.3</v>
      </c>
      <c r="J26">
        <v>0.95499999999999996</v>
      </c>
      <c r="K26">
        <v>0.91</v>
      </c>
      <c r="L26">
        <v>0</v>
      </c>
      <c r="M26">
        <v>0</v>
      </c>
      <c r="N26">
        <v>0.95499999999999996</v>
      </c>
      <c r="O26">
        <v>68.760000000000005</v>
      </c>
      <c r="P26">
        <v>72</v>
      </c>
      <c r="Q26">
        <v>202227</v>
      </c>
      <c r="R26">
        <v>202326</v>
      </c>
      <c r="V26">
        <v>23</v>
      </c>
      <c r="AO26" t="s">
        <v>44</v>
      </c>
      <c r="AP26" t="s">
        <v>45</v>
      </c>
      <c r="BE26" t="s">
        <v>46</v>
      </c>
      <c r="BF26" t="s">
        <v>47</v>
      </c>
      <c r="BM26" t="s">
        <v>46</v>
      </c>
    </row>
    <row r="27" spans="1:65">
      <c r="A27">
        <v>41620</v>
      </c>
      <c r="B27" t="s">
        <v>83</v>
      </c>
      <c r="C27">
        <v>731</v>
      </c>
      <c r="D27" t="s">
        <v>42</v>
      </c>
      <c r="E27" t="s">
        <v>43</v>
      </c>
      <c r="G27">
        <v>0.64500000000000002</v>
      </c>
      <c r="H27">
        <v>46.44</v>
      </c>
      <c r="I27">
        <v>0.3</v>
      </c>
      <c r="J27">
        <v>0.92200000000000004</v>
      </c>
      <c r="K27">
        <v>0.85</v>
      </c>
      <c r="L27">
        <v>0</v>
      </c>
      <c r="M27">
        <v>0</v>
      </c>
      <c r="N27">
        <v>0.92200000000000004</v>
      </c>
      <c r="O27">
        <v>66.38</v>
      </c>
      <c r="P27">
        <v>72</v>
      </c>
      <c r="Q27">
        <v>202227</v>
      </c>
      <c r="R27">
        <v>202326</v>
      </c>
      <c r="V27">
        <v>21</v>
      </c>
      <c r="BE27" t="s">
        <v>46</v>
      </c>
      <c r="BF27" t="s">
        <v>47</v>
      </c>
      <c r="BM27" t="s">
        <v>46</v>
      </c>
    </row>
    <row r="28" spans="1:65">
      <c r="A28">
        <v>41621</v>
      </c>
      <c r="B28" t="s">
        <v>84</v>
      </c>
      <c r="C28">
        <v>731</v>
      </c>
      <c r="D28" t="s">
        <v>42</v>
      </c>
      <c r="E28" t="s">
        <v>43</v>
      </c>
      <c r="G28">
        <v>0.64500000000000002</v>
      </c>
      <c r="H28">
        <v>46.44</v>
      </c>
      <c r="I28">
        <v>0.3</v>
      </c>
      <c r="J28">
        <v>0.92200000000000004</v>
      </c>
      <c r="K28">
        <v>0.85</v>
      </c>
      <c r="L28">
        <v>0</v>
      </c>
      <c r="M28">
        <v>0</v>
      </c>
      <c r="N28">
        <v>0.92200000000000004</v>
      </c>
      <c r="O28">
        <v>66.38</v>
      </c>
      <c r="P28">
        <v>72</v>
      </c>
      <c r="Q28">
        <v>202227</v>
      </c>
      <c r="R28">
        <v>202326</v>
      </c>
      <c r="V28">
        <v>21</v>
      </c>
      <c r="BE28" t="s">
        <v>46</v>
      </c>
      <c r="BF28" t="s">
        <v>47</v>
      </c>
      <c r="BM28" t="s">
        <v>46</v>
      </c>
    </row>
    <row r="29" spans="1:65">
      <c r="A29">
        <v>41622</v>
      </c>
      <c r="B29" t="s">
        <v>85</v>
      </c>
      <c r="C29">
        <v>731</v>
      </c>
      <c r="D29" t="s">
        <v>42</v>
      </c>
      <c r="E29" t="s">
        <v>43</v>
      </c>
      <c r="G29">
        <v>0.64500000000000002</v>
      </c>
      <c r="H29">
        <v>46.44</v>
      </c>
      <c r="I29">
        <v>0.3</v>
      </c>
      <c r="J29">
        <v>0.92200000000000004</v>
      </c>
      <c r="K29">
        <v>0.85</v>
      </c>
      <c r="L29">
        <v>0</v>
      </c>
      <c r="M29">
        <v>0</v>
      </c>
      <c r="N29">
        <v>0.92200000000000004</v>
      </c>
      <c r="O29">
        <v>66.38</v>
      </c>
      <c r="P29">
        <v>72</v>
      </c>
      <c r="Q29">
        <v>202227</v>
      </c>
      <c r="R29">
        <v>202326</v>
      </c>
      <c r="V29">
        <v>21</v>
      </c>
      <c r="BE29" t="s">
        <v>46</v>
      </c>
      <c r="BF29" t="s">
        <v>47</v>
      </c>
      <c r="BM29" t="s">
        <v>46</v>
      </c>
    </row>
    <row r="30" spans="1:65">
      <c r="A30">
        <v>41623</v>
      </c>
      <c r="B30" t="s">
        <v>86</v>
      </c>
      <c r="C30">
        <v>731</v>
      </c>
      <c r="D30" t="s">
        <v>42</v>
      </c>
      <c r="E30" t="s">
        <v>43</v>
      </c>
      <c r="G30">
        <v>0.75800000000000001</v>
      </c>
      <c r="H30">
        <v>54.57</v>
      </c>
      <c r="I30">
        <v>0.3</v>
      </c>
      <c r="J30">
        <v>1.083</v>
      </c>
      <c r="K30">
        <v>1.17</v>
      </c>
      <c r="L30">
        <v>0</v>
      </c>
      <c r="M30">
        <v>0</v>
      </c>
      <c r="N30">
        <v>1.083</v>
      </c>
      <c r="O30">
        <v>77.97</v>
      </c>
      <c r="P30">
        <v>72</v>
      </c>
      <c r="Q30">
        <v>202227</v>
      </c>
      <c r="R30">
        <v>202326</v>
      </c>
      <c r="V30">
        <v>32</v>
      </c>
      <c r="BE30" t="s">
        <v>46</v>
      </c>
      <c r="BF30" t="s">
        <v>47</v>
      </c>
      <c r="BM30" t="s">
        <v>46</v>
      </c>
    </row>
    <row r="31" spans="1:65">
      <c r="A31">
        <v>41624</v>
      </c>
      <c r="B31" t="s">
        <v>87</v>
      </c>
      <c r="C31">
        <v>731</v>
      </c>
      <c r="D31" t="s">
        <v>42</v>
      </c>
      <c r="E31" t="s">
        <v>43</v>
      </c>
      <c r="G31">
        <v>0.68300000000000005</v>
      </c>
      <c r="H31">
        <v>49.17</v>
      </c>
      <c r="I31">
        <v>0.3</v>
      </c>
      <c r="J31">
        <v>0.97599999999999998</v>
      </c>
      <c r="K31">
        <v>0.95</v>
      </c>
      <c r="L31">
        <v>0</v>
      </c>
      <c r="M31">
        <v>0</v>
      </c>
      <c r="N31">
        <v>0.97599999999999998</v>
      </c>
      <c r="O31">
        <v>70.27</v>
      </c>
      <c r="P31">
        <v>72</v>
      </c>
      <c r="Q31">
        <v>202227</v>
      </c>
      <c r="R31">
        <v>202326</v>
      </c>
      <c r="V31">
        <v>25</v>
      </c>
      <c r="BE31" t="s">
        <v>46</v>
      </c>
      <c r="BF31" t="s">
        <v>47</v>
      </c>
      <c r="BM31" t="s">
        <v>46</v>
      </c>
    </row>
    <row r="32" spans="1:65">
      <c r="A32">
        <v>41625</v>
      </c>
      <c r="B32" t="s">
        <v>88</v>
      </c>
      <c r="C32">
        <v>731</v>
      </c>
      <c r="D32" t="s">
        <v>42</v>
      </c>
      <c r="E32" t="s">
        <v>43</v>
      </c>
      <c r="G32">
        <v>0.68300000000000005</v>
      </c>
      <c r="H32">
        <v>49.17</v>
      </c>
      <c r="I32">
        <v>0.3</v>
      </c>
      <c r="J32">
        <v>0.97599999999999998</v>
      </c>
      <c r="K32">
        <v>0.95</v>
      </c>
      <c r="L32">
        <v>0</v>
      </c>
      <c r="M32">
        <v>0</v>
      </c>
      <c r="N32">
        <v>0.97599999999999998</v>
      </c>
      <c r="O32">
        <v>70.27</v>
      </c>
      <c r="P32">
        <v>72</v>
      </c>
      <c r="Q32">
        <v>202227</v>
      </c>
      <c r="R32">
        <v>202326</v>
      </c>
      <c r="V32">
        <v>25</v>
      </c>
      <c r="BE32" t="s">
        <v>46</v>
      </c>
      <c r="BF32" t="s">
        <v>47</v>
      </c>
      <c r="BM32" t="s">
        <v>46</v>
      </c>
    </row>
    <row r="33" spans="1:65">
      <c r="A33">
        <v>41627</v>
      </c>
      <c r="B33" t="s">
        <v>89</v>
      </c>
      <c r="C33">
        <v>731</v>
      </c>
      <c r="D33" t="s">
        <v>42</v>
      </c>
      <c r="E33" t="s">
        <v>43</v>
      </c>
      <c r="G33">
        <v>0.68300000000000005</v>
      </c>
      <c r="H33">
        <v>49.17</v>
      </c>
      <c r="I33">
        <v>0.3</v>
      </c>
      <c r="J33">
        <v>0.97599999999999998</v>
      </c>
      <c r="K33">
        <v>0.95</v>
      </c>
      <c r="L33">
        <v>0</v>
      </c>
      <c r="M33">
        <v>0</v>
      </c>
      <c r="N33">
        <v>0.97599999999999998</v>
      </c>
      <c r="O33">
        <v>70.27</v>
      </c>
      <c r="P33">
        <v>72</v>
      </c>
      <c r="Q33">
        <v>202227</v>
      </c>
      <c r="R33">
        <v>202326</v>
      </c>
      <c r="V33">
        <v>25</v>
      </c>
      <c r="BE33" t="s">
        <v>46</v>
      </c>
      <c r="BF33" t="s">
        <v>47</v>
      </c>
      <c r="BM33" t="s">
        <v>46</v>
      </c>
    </row>
    <row r="34" spans="1:65">
      <c r="A34">
        <v>41629</v>
      </c>
      <c r="B34" t="s">
        <v>90</v>
      </c>
      <c r="C34">
        <v>731</v>
      </c>
      <c r="D34" t="s">
        <v>42</v>
      </c>
      <c r="E34" t="s">
        <v>43</v>
      </c>
      <c r="G34">
        <v>0.68300000000000005</v>
      </c>
      <c r="H34">
        <v>49.17</v>
      </c>
      <c r="I34">
        <v>0.3</v>
      </c>
      <c r="J34">
        <v>0.97599999999999998</v>
      </c>
      <c r="K34">
        <v>0.95</v>
      </c>
      <c r="L34">
        <v>0</v>
      </c>
      <c r="M34">
        <v>0</v>
      </c>
      <c r="N34">
        <v>0.97599999999999998</v>
      </c>
      <c r="O34">
        <v>70.27</v>
      </c>
      <c r="P34">
        <v>72</v>
      </c>
      <c r="Q34">
        <v>202227</v>
      </c>
      <c r="R34">
        <v>202326</v>
      </c>
      <c r="V34">
        <v>25</v>
      </c>
      <c r="BE34" t="s">
        <v>46</v>
      </c>
      <c r="BF34" t="s">
        <v>47</v>
      </c>
      <c r="BM34" t="s">
        <v>46</v>
      </c>
    </row>
    <row r="35" spans="1:65">
      <c r="A35">
        <v>41630</v>
      </c>
      <c r="B35" t="s">
        <v>91</v>
      </c>
      <c r="C35">
        <v>731</v>
      </c>
      <c r="D35" t="s">
        <v>42</v>
      </c>
      <c r="E35" t="s">
        <v>43</v>
      </c>
      <c r="G35">
        <v>0.68300000000000005</v>
      </c>
      <c r="H35">
        <v>49.17</v>
      </c>
      <c r="I35">
        <v>0.3</v>
      </c>
      <c r="J35">
        <v>0.97599999999999998</v>
      </c>
      <c r="K35">
        <v>0.95</v>
      </c>
      <c r="L35">
        <v>0</v>
      </c>
      <c r="M35">
        <v>0</v>
      </c>
      <c r="N35">
        <v>0.97599999999999998</v>
      </c>
      <c r="O35">
        <v>70.27</v>
      </c>
      <c r="P35">
        <v>72</v>
      </c>
      <c r="Q35">
        <v>202227</v>
      </c>
      <c r="R35">
        <v>202326</v>
      </c>
      <c r="V35">
        <v>25</v>
      </c>
      <c r="BE35" t="s">
        <v>46</v>
      </c>
      <c r="BF35" t="s">
        <v>47</v>
      </c>
      <c r="BM35" t="s">
        <v>46</v>
      </c>
    </row>
    <row r="36" spans="1:65">
      <c r="A36">
        <v>41631</v>
      </c>
      <c r="B36" t="s">
        <v>92</v>
      </c>
      <c r="C36">
        <v>731</v>
      </c>
      <c r="D36" t="s">
        <v>42</v>
      </c>
      <c r="E36" t="s">
        <v>43</v>
      </c>
      <c r="G36">
        <v>0.68300000000000005</v>
      </c>
      <c r="H36">
        <v>49.17</v>
      </c>
      <c r="I36">
        <v>0.3</v>
      </c>
      <c r="J36">
        <v>0.97599999999999998</v>
      </c>
      <c r="K36">
        <v>0.95</v>
      </c>
      <c r="L36">
        <v>0</v>
      </c>
      <c r="M36">
        <v>0</v>
      </c>
      <c r="N36">
        <v>0.97599999999999998</v>
      </c>
      <c r="O36">
        <v>70.27</v>
      </c>
      <c r="P36">
        <v>72</v>
      </c>
      <c r="Q36">
        <v>202227</v>
      </c>
      <c r="R36">
        <v>202326</v>
      </c>
      <c r="V36">
        <v>25</v>
      </c>
      <c r="BE36" t="s">
        <v>46</v>
      </c>
      <c r="BF36" t="s">
        <v>47</v>
      </c>
      <c r="BM36" t="s">
        <v>46</v>
      </c>
    </row>
    <row r="37" spans="1:65">
      <c r="A37">
        <v>41632</v>
      </c>
      <c r="B37" t="s">
        <v>93</v>
      </c>
      <c r="C37">
        <v>731</v>
      </c>
      <c r="D37" t="s">
        <v>42</v>
      </c>
      <c r="E37" t="s">
        <v>43</v>
      </c>
      <c r="G37">
        <v>0.60799999999999998</v>
      </c>
      <c r="H37">
        <v>43.77</v>
      </c>
      <c r="I37">
        <v>0.3</v>
      </c>
      <c r="J37">
        <v>0.86899999999999999</v>
      </c>
      <c r="K37">
        <v>0.75</v>
      </c>
      <c r="L37">
        <v>0</v>
      </c>
      <c r="M37">
        <v>0</v>
      </c>
      <c r="N37">
        <v>0.86899999999999999</v>
      </c>
      <c r="O37">
        <v>62.56</v>
      </c>
      <c r="P37">
        <v>72</v>
      </c>
      <c r="Q37">
        <v>202227</v>
      </c>
      <c r="R37">
        <v>202326</v>
      </c>
      <c r="V37">
        <v>16</v>
      </c>
      <c r="AO37" t="s">
        <v>44</v>
      </c>
      <c r="AP37" t="s">
        <v>45</v>
      </c>
      <c r="BE37" t="s">
        <v>46</v>
      </c>
      <c r="BF37" t="s">
        <v>47</v>
      </c>
      <c r="BM37" t="s">
        <v>46</v>
      </c>
    </row>
    <row r="38" spans="1:65">
      <c r="A38">
        <v>41633</v>
      </c>
      <c r="B38" t="s">
        <v>94</v>
      </c>
      <c r="C38">
        <v>731</v>
      </c>
      <c r="D38" t="s">
        <v>42</v>
      </c>
      <c r="E38" t="s">
        <v>43</v>
      </c>
      <c r="G38">
        <v>0.63800000000000001</v>
      </c>
      <c r="H38">
        <v>45.93</v>
      </c>
      <c r="I38">
        <v>0.3</v>
      </c>
      <c r="J38">
        <v>0.91200000000000003</v>
      </c>
      <c r="K38">
        <v>0.83</v>
      </c>
      <c r="L38">
        <v>0</v>
      </c>
      <c r="M38">
        <v>0</v>
      </c>
      <c r="N38">
        <v>0.91200000000000003</v>
      </c>
      <c r="O38">
        <v>65.66</v>
      </c>
      <c r="P38">
        <v>72</v>
      </c>
      <c r="Q38">
        <v>202227</v>
      </c>
      <c r="R38">
        <v>202326</v>
      </c>
      <c r="V38">
        <v>20</v>
      </c>
      <c r="BE38" t="s">
        <v>46</v>
      </c>
      <c r="BF38" t="s">
        <v>47</v>
      </c>
      <c r="BM38" t="s">
        <v>46</v>
      </c>
    </row>
    <row r="39" spans="1:65">
      <c r="A39">
        <v>41634</v>
      </c>
      <c r="B39" t="s">
        <v>95</v>
      </c>
      <c r="C39">
        <v>731</v>
      </c>
      <c r="D39" t="s">
        <v>42</v>
      </c>
      <c r="E39" t="s">
        <v>43</v>
      </c>
      <c r="G39">
        <v>0.69</v>
      </c>
      <c r="H39">
        <v>49.68</v>
      </c>
      <c r="I39">
        <v>0.3</v>
      </c>
      <c r="J39">
        <v>0.98599999999999999</v>
      </c>
      <c r="K39">
        <v>0.97</v>
      </c>
      <c r="L39">
        <v>0</v>
      </c>
      <c r="M39">
        <v>0</v>
      </c>
      <c r="N39">
        <v>0.98599999999999999</v>
      </c>
      <c r="O39">
        <v>70.989999999999995</v>
      </c>
      <c r="P39">
        <v>72</v>
      </c>
      <c r="Q39">
        <v>202227</v>
      </c>
      <c r="R39">
        <v>202326</v>
      </c>
      <c r="V39">
        <v>26</v>
      </c>
      <c r="BE39" t="s">
        <v>46</v>
      </c>
      <c r="BF39" t="s">
        <v>47</v>
      </c>
      <c r="BM39" t="s">
        <v>46</v>
      </c>
    </row>
    <row r="40" spans="1:65">
      <c r="A40">
        <v>52824</v>
      </c>
      <c r="B40" t="s">
        <v>96</v>
      </c>
      <c r="C40">
        <v>731</v>
      </c>
      <c r="D40" t="s">
        <v>42</v>
      </c>
      <c r="E40" t="s">
        <v>43</v>
      </c>
      <c r="G40">
        <v>0.68300000000000005</v>
      </c>
      <c r="H40">
        <v>49.17</v>
      </c>
      <c r="I40">
        <v>0.3</v>
      </c>
      <c r="J40">
        <v>0.97599999999999998</v>
      </c>
      <c r="K40">
        <v>0.95</v>
      </c>
      <c r="L40">
        <v>0</v>
      </c>
      <c r="M40">
        <v>0</v>
      </c>
      <c r="N40">
        <v>0.97599999999999998</v>
      </c>
      <c r="O40">
        <v>70.27</v>
      </c>
      <c r="P40">
        <v>72</v>
      </c>
      <c r="Q40">
        <v>202227</v>
      </c>
      <c r="R40">
        <v>202326</v>
      </c>
      <c r="V40">
        <v>25</v>
      </c>
      <c r="BE40" t="s">
        <v>46</v>
      </c>
      <c r="BF40" t="s">
        <v>47</v>
      </c>
      <c r="BM40" t="s">
        <v>46</v>
      </c>
    </row>
    <row r="41" spans="1:65">
      <c r="A41">
        <v>52968</v>
      </c>
      <c r="B41" t="s">
        <v>97</v>
      </c>
      <c r="C41">
        <v>731</v>
      </c>
      <c r="D41" t="s">
        <v>42</v>
      </c>
      <c r="E41" t="s">
        <v>43</v>
      </c>
      <c r="G41">
        <v>0.61499999999999999</v>
      </c>
      <c r="H41">
        <v>44.28</v>
      </c>
      <c r="I41">
        <v>0.3</v>
      </c>
      <c r="J41">
        <v>0.879</v>
      </c>
      <c r="K41">
        <v>0.77</v>
      </c>
      <c r="L41">
        <v>0</v>
      </c>
      <c r="M41">
        <v>0</v>
      </c>
      <c r="N41">
        <v>0.879</v>
      </c>
      <c r="O41">
        <v>63.28</v>
      </c>
      <c r="P41">
        <v>72</v>
      </c>
      <c r="Q41">
        <v>202227</v>
      </c>
      <c r="R41">
        <v>202326</v>
      </c>
      <c r="V41">
        <v>17</v>
      </c>
      <c r="AO41" t="s">
        <v>44</v>
      </c>
      <c r="AP41" t="s">
        <v>45</v>
      </c>
      <c r="AQ41" t="s">
        <v>49</v>
      </c>
      <c r="AR41" t="s">
        <v>50</v>
      </c>
      <c r="BE41" t="s">
        <v>46</v>
      </c>
      <c r="BF41" t="s">
        <v>47</v>
      </c>
      <c r="BM41" t="s">
        <v>46</v>
      </c>
    </row>
    <row r="42" spans="1:65">
      <c r="A42">
        <v>53008</v>
      </c>
      <c r="B42" t="s">
        <v>98</v>
      </c>
      <c r="C42">
        <v>731</v>
      </c>
      <c r="D42" t="s">
        <v>42</v>
      </c>
      <c r="E42" t="s">
        <v>43</v>
      </c>
      <c r="G42">
        <v>0.61499999999999999</v>
      </c>
      <c r="H42">
        <v>44.28</v>
      </c>
      <c r="I42">
        <v>0.3</v>
      </c>
      <c r="J42">
        <v>0.879</v>
      </c>
      <c r="K42">
        <v>0.77</v>
      </c>
      <c r="L42">
        <v>0</v>
      </c>
      <c r="M42">
        <v>0</v>
      </c>
      <c r="N42">
        <v>0.879</v>
      </c>
      <c r="O42">
        <v>63.28</v>
      </c>
      <c r="P42">
        <v>72</v>
      </c>
      <c r="Q42">
        <v>202227</v>
      </c>
      <c r="R42">
        <v>202326</v>
      </c>
      <c r="V42">
        <v>17</v>
      </c>
      <c r="AM42" t="s">
        <v>63</v>
      </c>
      <c r="AN42" t="s">
        <v>64</v>
      </c>
      <c r="BE42" t="s">
        <v>46</v>
      </c>
      <c r="BF42" t="s">
        <v>47</v>
      </c>
      <c r="BM42" t="s">
        <v>46</v>
      </c>
    </row>
    <row r="43" spans="1:65">
      <c r="A43">
        <v>53053</v>
      </c>
      <c r="B43" t="s">
        <v>99</v>
      </c>
      <c r="C43">
        <v>731</v>
      </c>
      <c r="D43" t="s">
        <v>42</v>
      </c>
      <c r="E43" t="s">
        <v>43</v>
      </c>
      <c r="G43">
        <v>0.63800000000000001</v>
      </c>
      <c r="H43">
        <v>45.93</v>
      </c>
      <c r="I43">
        <v>0.3</v>
      </c>
      <c r="J43">
        <v>0.91200000000000003</v>
      </c>
      <c r="K43">
        <v>0.83</v>
      </c>
      <c r="L43">
        <v>0</v>
      </c>
      <c r="M43">
        <v>0</v>
      </c>
      <c r="N43">
        <v>0.91200000000000003</v>
      </c>
      <c r="O43">
        <v>65.66</v>
      </c>
      <c r="P43">
        <v>72</v>
      </c>
      <c r="Q43">
        <v>202227</v>
      </c>
      <c r="R43">
        <v>202326</v>
      </c>
      <c r="V43">
        <v>20</v>
      </c>
      <c r="AO43" t="s">
        <v>44</v>
      </c>
      <c r="AP43" t="s">
        <v>45</v>
      </c>
      <c r="BE43" t="s">
        <v>46</v>
      </c>
      <c r="BF43" t="s">
        <v>47</v>
      </c>
      <c r="BM43" t="s">
        <v>46</v>
      </c>
    </row>
    <row r="44" spans="1:65">
      <c r="A44">
        <v>53202</v>
      </c>
      <c r="B44" t="s">
        <v>100</v>
      </c>
      <c r="C44">
        <v>731</v>
      </c>
      <c r="D44" t="s">
        <v>42</v>
      </c>
      <c r="E44" t="s">
        <v>43</v>
      </c>
      <c r="G44">
        <v>0.61499999999999999</v>
      </c>
      <c r="H44">
        <v>44.28</v>
      </c>
      <c r="I44">
        <v>0.3</v>
      </c>
      <c r="J44">
        <v>0.879</v>
      </c>
      <c r="K44">
        <v>0.77</v>
      </c>
      <c r="L44">
        <v>0</v>
      </c>
      <c r="M44">
        <v>0</v>
      </c>
      <c r="N44">
        <v>0.879</v>
      </c>
      <c r="O44">
        <v>63.28</v>
      </c>
      <c r="P44">
        <v>72</v>
      </c>
      <c r="Q44">
        <v>202227</v>
      </c>
      <c r="R44">
        <v>202326</v>
      </c>
      <c r="V44">
        <v>17</v>
      </c>
      <c r="AM44" t="s">
        <v>63</v>
      </c>
      <c r="AN44" t="s">
        <v>64</v>
      </c>
      <c r="BE44" t="s">
        <v>46</v>
      </c>
      <c r="BF44" t="s">
        <v>47</v>
      </c>
      <c r="BM44" t="s">
        <v>46</v>
      </c>
    </row>
    <row r="45" spans="1:65">
      <c r="A45">
        <v>53205</v>
      </c>
      <c r="B45" t="s">
        <v>101</v>
      </c>
      <c r="C45">
        <v>731</v>
      </c>
      <c r="D45" t="s">
        <v>42</v>
      </c>
      <c r="E45" t="s">
        <v>43</v>
      </c>
      <c r="G45">
        <v>0.61499999999999999</v>
      </c>
      <c r="H45">
        <v>44.28</v>
      </c>
      <c r="I45">
        <v>0.3</v>
      </c>
      <c r="J45">
        <v>0.879</v>
      </c>
      <c r="K45">
        <v>0.77</v>
      </c>
      <c r="L45">
        <v>0</v>
      </c>
      <c r="M45">
        <v>0</v>
      </c>
      <c r="N45">
        <v>0.879</v>
      </c>
      <c r="O45">
        <v>63.28</v>
      </c>
      <c r="P45">
        <v>72</v>
      </c>
      <c r="Q45">
        <v>202227</v>
      </c>
      <c r="R45">
        <v>202326</v>
      </c>
      <c r="V45">
        <v>17</v>
      </c>
      <c r="AM45" t="s">
        <v>63</v>
      </c>
      <c r="AN45" t="s">
        <v>64</v>
      </c>
      <c r="BE45" t="s">
        <v>46</v>
      </c>
      <c r="BF45" t="s">
        <v>47</v>
      </c>
      <c r="BM45" t="s">
        <v>46</v>
      </c>
    </row>
    <row r="46" spans="1:65">
      <c r="A46">
        <v>53209</v>
      </c>
      <c r="B46" t="s">
        <v>102</v>
      </c>
      <c r="C46">
        <v>731</v>
      </c>
      <c r="D46" t="s">
        <v>42</v>
      </c>
      <c r="E46" t="s">
        <v>43</v>
      </c>
      <c r="G46">
        <v>0.61499999999999999</v>
      </c>
      <c r="H46">
        <v>44.28</v>
      </c>
      <c r="I46">
        <v>0.3</v>
      </c>
      <c r="J46">
        <v>0.879</v>
      </c>
      <c r="K46">
        <v>0.77</v>
      </c>
      <c r="L46">
        <v>0</v>
      </c>
      <c r="M46">
        <v>0</v>
      </c>
      <c r="N46">
        <v>0.879</v>
      </c>
      <c r="O46">
        <v>63.28</v>
      </c>
      <c r="P46">
        <v>72</v>
      </c>
      <c r="Q46">
        <v>202227</v>
      </c>
      <c r="R46">
        <v>202326</v>
      </c>
      <c r="V46">
        <v>17</v>
      </c>
      <c r="AM46" t="s">
        <v>63</v>
      </c>
      <c r="AN46" t="s">
        <v>64</v>
      </c>
      <c r="BE46" t="s">
        <v>46</v>
      </c>
      <c r="BF46" t="s">
        <v>47</v>
      </c>
      <c r="BM46" t="s">
        <v>46</v>
      </c>
    </row>
    <row r="47" spans="1:65">
      <c r="A47">
        <v>53543</v>
      </c>
      <c r="B47" t="s">
        <v>103</v>
      </c>
      <c r="C47">
        <v>731</v>
      </c>
      <c r="D47" t="s">
        <v>42</v>
      </c>
      <c r="E47" t="s">
        <v>43</v>
      </c>
      <c r="G47">
        <v>0.64500000000000002</v>
      </c>
      <c r="H47">
        <v>46.44</v>
      </c>
      <c r="I47">
        <v>0.3</v>
      </c>
      <c r="J47">
        <v>0.92200000000000004</v>
      </c>
      <c r="K47">
        <v>0.85</v>
      </c>
      <c r="L47">
        <v>0</v>
      </c>
      <c r="M47">
        <v>0</v>
      </c>
      <c r="N47">
        <v>0.92200000000000004</v>
      </c>
      <c r="O47">
        <v>66.38</v>
      </c>
      <c r="P47">
        <v>72</v>
      </c>
      <c r="Q47">
        <v>202227</v>
      </c>
      <c r="R47">
        <v>202326</v>
      </c>
      <c r="V47">
        <v>21</v>
      </c>
      <c r="BE47" t="s">
        <v>46</v>
      </c>
      <c r="BF47" t="s">
        <v>47</v>
      </c>
      <c r="BM47" t="s">
        <v>46</v>
      </c>
    </row>
    <row r="48" spans="1:65">
      <c r="A48">
        <v>53546</v>
      </c>
      <c r="B48" t="s">
        <v>104</v>
      </c>
      <c r="C48">
        <v>731</v>
      </c>
      <c r="D48" t="s">
        <v>42</v>
      </c>
      <c r="E48" t="s">
        <v>43</v>
      </c>
      <c r="G48">
        <v>0.69</v>
      </c>
      <c r="H48">
        <v>49.68</v>
      </c>
      <c r="I48">
        <v>0.3</v>
      </c>
      <c r="J48">
        <v>0.98599999999999999</v>
      </c>
      <c r="K48">
        <v>0.97</v>
      </c>
      <c r="L48">
        <v>0</v>
      </c>
      <c r="M48">
        <v>0</v>
      </c>
      <c r="N48">
        <v>0.98599999999999999</v>
      </c>
      <c r="O48">
        <v>70.989999999999995</v>
      </c>
      <c r="P48">
        <v>72</v>
      </c>
      <c r="Q48">
        <v>202227</v>
      </c>
      <c r="R48">
        <v>202326</v>
      </c>
      <c r="V48">
        <v>26</v>
      </c>
      <c r="AO48" t="s">
        <v>44</v>
      </c>
      <c r="AP48" t="s">
        <v>45</v>
      </c>
      <c r="BE48" t="s">
        <v>46</v>
      </c>
      <c r="BF48" t="s">
        <v>47</v>
      </c>
      <c r="BM48" t="s">
        <v>46</v>
      </c>
    </row>
    <row r="49" spans="1:65">
      <c r="A49">
        <v>53567</v>
      </c>
      <c r="B49" t="s">
        <v>105</v>
      </c>
      <c r="C49">
        <v>731</v>
      </c>
      <c r="D49" t="s">
        <v>42</v>
      </c>
      <c r="E49" t="s">
        <v>43</v>
      </c>
      <c r="G49">
        <v>0.56999999999999995</v>
      </c>
      <c r="H49">
        <v>41.04</v>
      </c>
      <c r="I49">
        <v>0.3</v>
      </c>
      <c r="J49">
        <v>0.81499999999999995</v>
      </c>
      <c r="K49">
        <v>0.66</v>
      </c>
      <c r="L49">
        <v>0</v>
      </c>
      <c r="M49">
        <v>0</v>
      </c>
      <c r="N49">
        <v>0.81499999999999995</v>
      </c>
      <c r="O49">
        <v>58.68</v>
      </c>
      <c r="P49">
        <v>72</v>
      </c>
      <c r="Q49">
        <v>202227</v>
      </c>
      <c r="R49">
        <v>202326</v>
      </c>
      <c r="V49">
        <v>11</v>
      </c>
      <c r="AO49" t="s">
        <v>44</v>
      </c>
      <c r="AP49" t="s">
        <v>45</v>
      </c>
      <c r="BE49" t="s">
        <v>46</v>
      </c>
      <c r="BF49" t="s">
        <v>47</v>
      </c>
      <c r="BM49" t="s">
        <v>46</v>
      </c>
    </row>
    <row r="50" spans="1:65">
      <c r="A50">
        <v>54217</v>
      </c>
      <c r="B50" t="s">
        <v>106</v>
      </c>
      <c r="C50">
        <v>731</v>
      </c>
      <c r="D50" t="s">
        <v>42</v>
      </c>
      <c r="E50" t="s">
        <v>43</v>
      </c>
      <c r="G50">
        <v>0.68300000000000005</v>
      </c>
      <c r="H50">
        <v>49.17</v>
      </c>
      <c r="I50">
        <v>0.3</v>
      </c>
      <c r="J50">
        <v>0.97599999999999998</v>
      </c>
      <c r="K50">
        <v>0.95</v>
      </c>
      <c r="L50">
        <v>0</v>
      </c>
      <c r="M50">
        <v>0</v>
      </c>
      <c r="N50">
        <v>0.97599999999999998</v>
      </c>
      <c r="O50">
        <v>70.27</v>
      </c>
      <c r="P50">
        <v>72</v>
      </c>
      <c r="Q50">
        <v>202227</v>
      </c>
      <c r="R50">
        <v>202326</v>
      </c>
      <c r="V50">
        <v>25</v>
      </c>
      <c r="AO50" t="s">
        <v>44</v>
      </c>
      <c r="AP50" t="s">
        <v>45</v>
      </c>
      <c r="AQ50" t="s">
        <v>49</v>
      </c>
      <c r="AR50" t="s">
        <v>50</v>
      </c>
      <c r="BE50" t="s">
        <v>46</v>
      </c>
      <c r="BF50" t="s">
        <v>47</v>
      </c>
      <c r="BM50" t="s">
        <v>46</v>
      </c>
    </row>
    <row r="51" spans="1:65">
      <c r="A51">
        <v>54219</v>
      </c>
      <c r="B51" t="s">
        <v>107</v>
      </c>
      <c r="C51">
        <v>731</v>
      </c>
      <c r="D51" t="s">
        <v>42</v>
      </c>
      <c r="E51" t="s">
        <v>43</v>
      </c>
      <c r="G51">
        <v>0.68300000000000005</v>
      </c>
      <c r="H51">
        <v>49.17</v>
      </c>
      <c r="I51">
        <v>0.3</v>
      </c>
      <c r="J51">
        <v>0.97599999999999998</v>
      </c>
      <c r="K51">
        <v>0.95</v>
      </c>
      <c r="L51">
        <v>0</v>
      </c>
      <c r="M51">
        <v>0</v>
      </c>
      <c r="N51">
        <v>0.97599999999999998</v>
      </c>
      <c r="O51">
        <v>70.27</v>
      </c>
      <c r="P51">
        <v>72</v>
      </c>
      <c r="Q51">
        <v>202227</v>
      </c>
      <c r="R51">
        <v>202326</v>
      </c>
      <c r="V51">
        <v>25</v>
      </c>
      <c r="AM51" t="s">
        <v>63</v>
      </c>
      <c r="AN51" t="s">
        <v>64</v>
      </c>
      <c r="AO51" t="s">
        <v>44</v>
      </c>
      <c r="AP51" t="s">
        <v>45</v>
      </c>
      <c r="BE51" t="s">
        <v>46</v>
      </c>
      <c r="BF51" t="s">
        <v>47</v>
      </c>
      <c r="BM51" t="s">
        <v>46</v>
      </c>
    </row>
    <row r="52" spans="1:65">
      <c r="A52">
        <v>54271</v>
      </c>
      <c r="B52" t="s">
        <v>108</v>
      </c>
      <c r="C52">
        <v>731</v>
      </c>
      <c r="D52" t="s">
        <v>42</v>
      </c>
      <c r="E52" t="s">
        <v>43</v>
      </c>
      <c r="G52">
        <v>0.76500000000000001</v>
      </c>
      <c r="H52">
        <v>55.08</v>
      </c>
      <c r="I52">
        <v>0.3</v>
      </c>
      <c r="J52">
        <v>1.093</v>
      </c>
      <c r="K52">
        <v>1.19</v>
      </c>
      <c r="L52">
        <v>0</v>
      </c>
      <c r="M52">
        <v>0</v>
      </c>
      <c r="N52">
        <v>1.093</v>
      </c>
      <c r="O52">
        <v>78.69</v>
      </c>
      <c r="P52">
        <v>72</v>
      </c>
      <c r="Q52">
        <v>202227</v>
      </c>
      <c r="R52">
        <v>202326</v>
      </c>
      <c r="V52">
        <v>33</v>
      </c>
      <c r="AO52" t="s">
        <v>44</v>
      </c>
      <c r="AP52" t="s">
        <v>45</v>
      </c>
      <c r="BE52" t="s">
        <v>46</v>
      </c>
      <c r="BF52" t="s">
        <v>47</v>
      </c>
      <c r="BM52" t="s">
        <v>46</v>
      </c>
    </row>
    <row r="53" spans="1:65">
      <c r="A53">
        <v>54275</v>
      </c>
      <c r="B53" t="s">
        <v>109</v>
      </c>
      <c r="C53">
        <v>731</v>
      </c>
      <c r="D53" t="s">
        <v>42</v>
      </c>
      <c r="E53" t="s">
        <v>43</v>
      </c>
      <c r="G53">
        <v>0.72799999999999998</v>
      </c>
      <c r="H53">
        <v>52.41</v>
      </c>
      <c r="I53">
        <v>0.3</v>
      </c>
      <c r="J53">
        <v>1.04</v>
      </c>
      <c r="K53">
        <v>1.08</v>
      </c>
      <c r="L53">
        <v>0</v>
      </c>
      <c r="M53">
        <v>0</v>
      </c>
      <c r="N53">
        <v>1.04</v>
      </c>
      <c r="O53">
        <v>74.88</v>
      </c>
      <c r="P53">
        <v>72</v>
      </c>
      <c r="Q53">
        <v>202227</v>
      </c>
      <c r="R53">
        <v>202326</v>
      </c>
      <c r="V53">
        <v>28</v>
      </c>
      <c r="AM53" t="s">
        <v>63</v>
      </c>
      <c r="AN53" t="s">
        <v>64</v>
      </c>
      <c r="BE53" t="s">
        <v>46</v>
      </c>
      <c r="BF53" t="s">
        <v>47</v>
      </c>
      <c r="BM53" t="s">
        <v>46</v>
      </c>
    </row>
    <row r="54" spans="1:65">
      <c r="A54">
        <v>54288</v>
      </c>
      <c r="B54" t="s">
        <v>110</v>
      </c>
      <c r="C54">
        <v>731</v>
      </c>
      <c r="D54" t="s">
        <v>42</v>
      </c>
      <c r="E54" t="s">
        <v>43</v>
      </c>
      <c r="G54">
        <v>0.59299999999999997</v>
      </c>
      <c r="H54">
        <v>42.69</v>
      </c>
      <c r="I54">
        <v>0.3</v>
      </c>
      <c r="J54">
        <v>0.84799999999999998</v>
      </c>
      <c r="K54">
        <v>0.71</v>
      </c>
      <c r="L54">
        <v>0</v>
      </c>
      <c r="M54">
        <v>0</v>
      </c>
      <c r="N54">
        <v>0.84799999999999998</v>
      </c>
      <c r="O54">
        <v>61.05</v>
      </c>
      <c r="P54">
        <v>72</v>
      </c>
      <c r="Q54">
        <v>202227</v>
      </c>
      <c r="R54">
        <v>202326</v>
      </c>
      <c r="V54">
        <v>14</v>
      </c>
      <c r="AO54" t="s">
        <v>44</v>
      </c>
      <c r="AP54" t="s">
        <v>45</v>
      </c>
      <c r="BE54" t="s">
        <v>46</v>
      </c>
      <c r="BF54" t="s">
        <v>47</v>
      </c>
      <c r="BM54" t="s">
        <v>46</v>
      </c>
    </row>
    <row r="55" spans="1:65">
      <c r="A55">
        <v>54309</v>
      </c>
      <c r="B55" t="s">
        <v>111</v>
      </c>
      <c r="C55">
        <v>731</v>
      </c>
      <c r="D55" t="s">
        <v>42</v>
      </c>
      <c r="E55" t="s">
        <v>43</v>
      </c>
      <c r="G55">
        <v>0.68300000000000005</v>
      </c>
      <c r="H55">
        <v>49.17</v>
      </c>
      <c r="I55">
        <v>0.3</v>
      </c>
      <c r="J55">
        <v>0.97599999999999998</v>
      </c>
      <c r="K55">
        <v>0.95</v>
      </c>
      <c r="L55">
        <v>0</v>
      </c>
      <c r="M55">
        <v>0</v>
      </c>
      <c r="N55">
        <v>0.97599999999999998</v>
      </c>
      <c r="O55">
        <v>70.27</v>
      </c>
      <c r="P55">
        <v>72</v>
      </c>
      <c r="Q55">
        <v>202227</v>
      </c>
      <c r="R55">
        <v>202326</v>
      </c>
      <c r="V55">
        <v>25</v>
      </c>
      <c r="AM55" t="s">
        <v>63</v>
      </c>
      <c r="AN55" t="s">
        <v>64</v>
      </c>
      <c r="BE55" t="s">
        <v>46</v>
      </c>
      <c r="BF55" t="s">
        <v>47</v>
      </c>
      <c r="BM55" t="s">
        <v>46</v>
      </c>
    </row>
    <row r="56" spans="1:65">
      <c r="A56">
        <v>54311</v>
      </c>
      <c r="B56" t="s">
        <v>112</v>
      </c>
      <c r="C56">
        <v>731</v>
      </c>
      <c r="D56" t="s">
        <v>42</v>
      </c>
      <c r="E56" t="s">
        <v>43</v>
      </c>
      <c r="G56">
        <v>0.61499999999999999</v>
      </c>
      <c r="H56">
        <v>44.28</v>
      </c>
      <c r="I56">
        <v>0.3</v>
      </c>
      <c r="J56">
        <v>0.879</v>
      </c>
      <c r="K56">
        <v>0.77</v>
      </c>
      <c r="L56">
        <v>0</v>
      </c>
      <c r="M56">
        <v>0</v>
      </c>
      <c r="N56">
        <v>0.879</v>
      </c>
      <c r="O56">
        <v>63.28</v>
      </c>
      <c r="P56">
        <v>72</v>
      </c>
      <c r="Q56">
        <v>202227</v>
      </c>
      <c r="R56">
        <v>202326</v>
      </c>
      <c r="V56">
        <v>17</v>
      </c>
      <c r="BE56" t="s">
        <v>46</v>
      </c>
      <c r="BF56" t="s">
        <v>47</v>
      </c>
      <c r="BM56" t="s">
        <v>46</v>
      </c>
    </row>
    <row r="57" spans="1:65">
      <c r="A57">
        <v>54313</v>
      </c>
      <c r="B57" t="s">
        <v>113</v>
      </c>
      <c r="C57">
        <v>731</v>
      </c>
      <c r="D57" t="s">
        <v>42</v>
      </c>
      <c r="E57" t="s">
        <v>43</v>
      </c>
      <c r="G57">
        <v>0.61499999999999999</v>
      </c>
      <c r="H57">
        <v>44.28</v>
      </c>
      <c r="I57">
        <v>0.3</v>
      </c>
      <c r="J57">
        <v>0.879</v>
      </c>
      <c r="K57">
        <v>0.77</v>
      </c>
      <c r="L57">
        <v>0</v>
      </c>
      <c r="M57">
        <v>0</v>
      </c>
      <c r="N57">
        <v>0.879</v>
      </c>
      <c r="O57">
        <v>63.28</v>
      </c>
      <c r="P57">
        <v>72</v>
      </c>
      <c r="Q57">
        <v>202227</v>
      </c>
      <c r="R57">
        <v>202326</v>
      </c>
      <c r="V57">
        <v>17</v>
      </c>
      <c r="AM57" t="s">
        <v>63</v>
      </c>
      <c r="AN57" t="s">
        <v>64</v>
      </c>
      <c r="BE57" t="s">
        <v>46</v>
      </c>
      <c r="BF57" t="s">
        <v>47</v>
      </c>
      <c r="BM57" t="s">
        <v>46</v>
      </c>
    </row>
    <row r="58" spans="1:65">
      <c r="A58">
        <v>54874</v>
      </c>
      <c r="B58" t="s">
        <v>114</v>
      </c>
      <c r="C58">
        <v>731</v>
      </c>
      <c r="D58" t="s">
        <v>42</v>
      </c>
      <c r="E58" t="s">
        <v>43</v>
      </c>
      <c r="G58">
        <v>0.6</v>
      </c>
      <c r="H58">
        <v>43.2</v>
      </c>
      <c r="I58">
        <v>0.3</v>
      </c>
      <c r="J58">
        <v>0.85799999999999998</v>
      </c>
      <c r="K58">
        <v>0.73</v>
      </c>
      <c r="L58">
        <v>0</v>
      </c>
      <c r="M58">
        <v>0</v>
      </c>
      <c r="N58">
        <v>0.85799999999999998</v>
      </c>
      <c r="O58">
        <v>61.77</v>
      </c>
      <c r="P58">
        <v>72</v>
      </c>
      <c r="Q58">
        <v>202227</v>
      </c>
      <c r="R58">
        <v>202326</v>
      </c>
      <c r="V58">
        <v>15</v>
      </c>
      <c r="AM58" t="s">
        <v>63</v>
      </c>
      <c r="AN58" t="s">
        <v>64</v>
      </c>
      <c r="BE58" t="s">
        <v>46</v>
      </c>
      <c r="BF58" t="s">
        <v>47</v>
      </c>
      <c r="BM58" t="s">
        <v>46</v>
      </c>
    </row>
    <row r="59" spans="1:65">
      <c r="A59">
        <v>54941</v>
      </c>
      <c r="B59" t="s">
        <v>115</v>
      </c>
      <c r="C59">
        <v>731</v>
      </c>
      <c r="D59" t="s">
        <v>42</v>
      </c>
      <c r="E59" t="s">
        <v>43</v>
      </c>
      <c r="G59">
        <v>0.60799999999999998</v>
      </c>
      <c r="H59">
        <v>43.77</v>
      </c>
      <c r="I59">
        <v>0.3</v>
      </c>
      <c r="J59">
        <v>0.86899999999999999</v>
      </c>
      <c r="K59">
        <v>0.75</v>
      </c>
      <c r="L59">
        <v>0</v>
      </c>
      <c r="M59">
        <v>0</v>
      </c>
      <c r="N59">
        <v>0.86899999999999999</v>
      </c>
      <c r="O59">
        <v>62.56</v>
      </c>
      <c r="P59">
        <v>72</v>
      </c>
      <c r="Q59">
        <v>202227</v>
      </c>
      <c r="R59">
        <v>202326</v>
      </c>
      <c r="V59">
        <v>16</v>
      </c>
      <c r="AO59" t="s">
        <v>44</v>
      </c>
      <c r="AP59" t="s">
        <v>45</v>
      </c>
      <c r="BE59" t="s">
        <v>46</v>
      </c>
      <c r="BF59" t="s">
        <v>47</v>
      </c>
      <c r="BM59" t="s">
        <v>46</v>
      </c>
    </row>
    <row r="60" spans="1:65">
      <c r="A60">
        <v>55479</v>
      </c>
      <c r="B60" t="s">
        <v>116</v>
      </c>
      <c r="C60">
        <v>731</v>
      </c>
      <c r="D60" t="s">
        <v>42</v>
      </c>
      <c r="E60" t="s">
        <v>43</v>
      </c>
      <c r="G60">
        <v>0.84</v>
      </c>
      <c r="H60">
        <v>60.48</v>
      </c>
      <c r="I60">
        <v>0.3</v>
      </c>
      <c r="J60">
        <v>1.2</v>
      </c>
      <c r="K60">
        <v>1.44</v>
      </c>
      <c r="L60">
        <v>0</v>
      </c>
      <c r="M60">
        <v>0</v>
      </c>
      <c r="N60">
        <v>1.2</v>
      </c>
      <c r="O60">
        <v>86.4</v>
      </c>
      <c r="P60">
        <v>72</v>
      </c>
      <c r="Q60">
        <v>202227</v>
      </c>
      <c r="R60">
        <v>202326</v>
      </c>
      <c r="V60">
        <v>40</v>
      </c>
      <c r="AG60" t="s">
        <v>79</v>
      </c>
      <c r="AH60" t="s">
        <v>80</v>
      </c>
      <c r="AO60" t="s">
        <v>44</v>
      </c>
      <c r="AP60" t="s">
        <v>45</v>
      </c>
      <c r="BE60" t="s">
        <v>46</v>
      </c>
      <c r="BF60" t="s">
        <v>47</v>
      </c>
      <c r="BM60" t="s">
        <v>46</v>
      </c>
    </row>
    <row r="61" spans="1:65">
      <c r="A61">
        <v>56059</v>
      </c>
      <c r="B61" t="s">
        <v>117</v>
      </c>
      <c r="C61">
        <v>731</v>
      </c>
      <c r="D61" t="s">
        <v>42</v>
      </c>
      <c r="E61" t="s">
        <v>43</v>
      </c>
      <c r="G61">
        <v>0.69</v>
      </c>
      <c r="H61">
        <v>49.68</v>
      </c>
      <c r="I61">
        <v>0.3</v>
      </c>
      <c r="J61">
        <v>0.98599999999999999</v>
      </c>
      <c r="K61">
        <v>0.97</v>
      </c>
      <c r="L61">
        <v>0</v>
      </c>
      <c r="M61">
        <v>0</v>
      </c>
      <c r="N61">
        <v>0.98599999999999999</v>
      </c>
      <c r="O61">
        <v>70.989999999999995</v>
      </c>
      <c r="P61">
        <v>72</v>
      </c>
      <c r="Q61">
        <v>202227</v>
      </c>
      <c r="R61">
        <v>202326</v>
      </c>
      <c r="V61">
        <v>26</v>
      </c>
      <c r="AO61" t="s">
        <v>44</v>
      </c>
      <c r="AP61" t="s">
        <v>45</v>
      </c>
      <c r="BE61" t="s">
        <v>46</v>
      </c>
      <c r="BF61" t="s">
        <v>47</v>
      </c>
      <c r="BM61" t="s">
        <v>46</v>
      </c>
    </row>
    <row r="62" spans="1:65">
      <c r="A62">
        <v>56088</v>
      </c>
      <c r="B62" t="s">
        <v>118</v>
      </c>
      <c r="C62">
        <v>731</v>
      </c>
      <c r="D62" t="s">
        <v>42</v>
      </c>
      <c r="E62" t="s">
        <v>43</v>
      </c>
      <c r="G62">
        <v>0.623</v>
      </c>
      <c r="H62">
        <v>44.85</v>
      </c>
      <c r="I62">
        <v>0.3</v>
      </c>
      <c r="J62">
        <v>0.89</v>
      </c>
      <c r="K62">
        <v>0.79</v>
      </c>
      <c r="L62">
        <v>0</v>
      </c>
      <c r="M62">
        <v>0</v>
      </c>
      <c r="N62">
        <v>0.89</v>
      </c>
      <c r="O62">
        <v>64.08</v>
      </c>
      <c r="P62">
        <v>72</v>
      </c>
      <c r="Q62">
        <v>202227</v>
      </c>
      <c r="R62">
        <v>202326</v>
      </c>
      <c r="V62">
        <v>18</v>
      </c>
      <c r="AO62" t="s">
        <v>44</v>
      </c>
      <c r="AP62" t="s">
        <v>45</v>
      </c>
      <c r="BE62" t="s">
        <v>46</v>
      </c>
      <c r="BF62" t="s">
        <v>47</v>
      </c>
      <c r="BM62" t="s">
        <v>46</v>
      </c>
    </row>
    <row r="63" spans="1:65">
      <c r="A63">
        <v>56119</v>
      </c>
      <c r="B63" t="s">
        <v>119</v>
      </c>
      <c r="C63">
        <v>731</v>
      </c>
      <c r="D63" t="s">
        <v>42</v>
      </c>
      <c r="E63" t="s">
        <v>43</v>
      </c>
      <c r="G63">
        <v>0.76500000000000001</v>
      </c>
      <c r="H63">
        <v>55.08</v>
      </c>
      <c r="I63">
        <v>0.3</v>
      </c>
      <c r="J63">
        <v>1.093</v>
      </c>
      <c r="K63">
        <v>1.19</v>
      </c>
      <c r="L63">
        <v>0</v>
      </c>
      <c r="M63">
        <v>0</v>
      </c>
      <c r="N63">
        <v>1.093</v>
      </c>
      <c r="O63">
        <v>78.69</v>
      </c>
      <c r="P63">
        <v>72</v>
      </c>
      <c r="Q63">
        <v>202227</v>
      </c>
      <c r="R63">
        <v>202326</v>
      </c>
      <c r="V63">
        <v>33</v>
      </c>
      <c r="AO63" t="s">
        <v>44</v>
      </c>
      <c r="AP63" t="s">
        <v>45</v>
      </c>
      <c r="BE63" t="s">
        <v>46</v>
      </c>
      <c r="BF63" t="s">
        <v>47</v>
      </c>
      <c r="BM63" t="s">
        <v>46</v>
      </c>
    </row>
    <row r="64" spans="1:65">
      <c r="A64">
        <v>56120</v>
      </c>
      <c r="B64" t="s">
        <v>120</v>
      </c>
      <c r="C64">
        <v>731</v>
      </c>
      <c r="D64" t="s">
        <v>42</v>
      </c>
      <c r="E64" t="s">
        <v>43</v>
      </c>
      <c r="G64">
        <v>0.76500000000000001</v>
      </c>
      <c r="H64">
        <v>55.08</v>
      </c>
      <c r="I64">
        <v>0.3</v>
      </c>
      <c r="J64">
        <v>1.093</v>
      </c>
      <c r="K64">
        <v>1.19</v>
      </c>
      <c r="L64">
        <v>0</v>
      </c>
      <c r="M64">
        <v>0</v>
      </c>
      <c r="N64">
        <v>1.093</v>
      </c>
      <c r="O64">
        <v>78.69</v>
      </c>
      <c r="P64">
        <v>72</v>
      </c>
      <c r="Q64">
        <v>202227</v>
      </c>
      <c r="R64">
        <v>202326</v>
      </c>
      <c r="V64">
        <v>33</v>
      </c>
      <c r="AO64" t="s">
        <v>44</v>
      </c>
      <c r="AP64" t="s">
        <v>45</v>
      </c>
      <c r="BE64" t="s">
        <v>46</v>
      </c>
      <c r="BF64" t="s">
        <v>47</v>
      </c>
      <c r="BM64" t="s">
        <v>46</v>
      </c>
    </row>
    <row r="65" spans="1:65">
      <c r="A65">
        <v>56121</v>
      </c>
      <c r="B65" t="s">
        <v>121</v>
      </c>
      <c r="C65">
        <v>731</v>
      </c>
      <c r="D65" t="s">
        <v>42</v>
      </c>
      <c r="E65" t="s">
        <v>43</v>
      </c>
      <c r="G65">
        <v>0.76500000000000001</v>
      </c>
      <c r="H65">
        <v>55.08</v>
      </c>
      <c r="I65">
        <v>0.3</v>
      </c>
      <c r="J65">
        <v>1.093</v>
      </c>
      <c r="K65">
        <v>1.19</v>
      </c>
      <c r="L65">
        <v>0</v>
      </c>
      <c r="M65">
        <v>0</v>
      </c>
      <c r="N65">
        <v>1.093</v>
      </c>
      <c r="O65">
        <v>78.69</v>
      </c>
      <c r="P65">
        <v>72</v>
      </c>
      <c r="Q65">
        <v>202227</v>
      </c>
      <c r="R65">
        <v>202326</v>
      </c>
      <c r="V65">
        <v>33</v>
      </c>
      <c r="AO65" t="s">
        <v>44</v>
      </c>
      <c r="AP65" t="s">
        <v>45</v>
      </c>
      <c r="BE65" t="s">
        <v>46</v>
      </c>
      <c r="BF65" t="s">
        <v>47</v>
      </c>
      <c r="BM65" t="s">
        <v>46</v>
      </c>
    </row>
    <row r="66" spans="1:65">
      <c r="A66">
        <v>56144</v>
      </c>
      <c r="B66" t="s">
        <v>122</v>
      </c>
      <c r="C66">
        <v>731</v>
      </c>
      <c r="D66" t="s">
        <v>42</v>
      </c>
      <c r="E66" t="s">
        <v>43</v>
      </c>
      <c r="G66">
        <v>0.61499999999999999</v>
      </c>
      <c r="H66">
        <v>44.28</v>
      </c>
      <c r="I66">
        <v>0.3</v>
      </c>
      <c r="J66">
        <v>0.879</v>
      </c>
      <c r="K66">
        <v>0.77</v>
      </c>
      <c r="L66">
        <v>0</v>
      </c>
      <c r="M66">
        <v>0</v>
      </c>
      <c r="N66">
        <v>0.879</v>
      </c>
      <c r="O66">
        <v>63.28</v>
      </c>
      <c r="P66">
        <v>72</v>
      </c>
      <c r="Q66">
        <v>202227</v>
      </c>
      <c r="R66">
        <v>202326</v>
      </c>
      <c r="V66">
        <v>17</v>
      </c>
      <c r="AM66" t="s">
        <v>63</v>
      </c>
      <c r="AN66" t="s">
        <v>64</v>
      </c>
      <c r="AO66" t="s">
        <v>44</v>
      </c>
      <c r="AP66" t="s">
        <v>45</v>
      </c>
      <c r="BE66" t="s">
        <v>46</v>
      </c>
      <c r="BF66" t="s">
        <v>47</v>
      </c>
      <c r="BM66" t="s">
        <v>46</v>
      </c>
    </row>
    <row r="67" spans="1:65">
      <c r="A67">
        <v>56515</v>
      </c>
      <c r="B67" t="s">
        <v>123</v>
      </c>
      <c r="C67">
        <v>731</v>
      </c>
      <c r="D67" t="s">
        <v>42</v>
      </c>
      <c r="E67" t="s">
        <v>43</v>
      </c>
      <c r="G67">
        <v>0.56999999999999995</v>
      </c>
      <c r="H67">
        <v>41.04</v>
      </c>
      <c r="I67">
        <v>0.3</v>
      </c>
      <c r="J67">
        <v>0.81499999999999995</v>
      </c>
      <c r="K67">
        <v>0.66</v>
      </c>
      <c r="L67">
        <v>0</v>
      </c>
      <c r="M67">
        <v>0</v>
      </c>
      <c r="N67">
        <v>0.81499999999999995</v>
      </c>
      <c r="O67">
        <v>58.68</v>
      </c>
      <c r="P67">
        <v>72</v>
      </c>
      <c r="Q67">
        <v>202227</v>
      </c>
      <c r="R67">
        <v>202326</v>
      </c>
      <c r="V67">
        <v>11</v>
      </c>
      <c r="BE67" t="s">
        <v>46</v>
      </c>
      <c r="BF67" t="s">
        <v>47</v>
      </c>
      <c r="BM67" t="s">
        <v>46</v>
      </c>
    </row>
    <row r="68" spans="1:65">
      <c r="A68">
        <v>56930</v>
      </c>
      <c r="B68" t="s">
        <v>124</v>
      </c>
      <c r="C68">
        <v>731</v>
      </c>
      <c r="D68" t="s">
        <v>42</v>
      </c>
      <c r="E68" t="s">
        <v>43</v>
      </c>
      <c r="G68">
        <v>0.56999999999999995</v>
      </c>
      <c r="H68">
        <v>41.04</v>
      </c>
      <c r="I68">
        <v>0.3</v>
      </c>
      <c r="J68">
        <v>0.81499999999999995</v>
      </c>
      <c r="K68">
        <v>0.66</v>
      </c>
      <c r="L68">
        <v>0</v>
      </c>
      <c r="M68">
        <v>0</v>
      </c>
      <c r="N68">
        <v>0.81499999999999995</v>
      </c>
      <c r="O68">
        <v>58.68</v>
      </c>
      <c r="P68">
        <v>72</v>
      </c>
      <c r="Q68">
        <v>202227</v>
      </c>
      <c r="R68">
        <v>202326</v>
      </c>
      <c r="V68">
        <v>11</v>
      </c>
      <c r="AO68" t="s">
        <v>44</v>
      </c>
      <c r="AP68" t="s">
        <v>45</v>
      </c>
      <c r="AQ68" t="s">
        <v>49</v>
      </c>
      <c r="AR68" t="s">
        <v>50</v>
      </c>
      <c r="BE68" t="s">
        <v>46</v>
      </c>
      <c r="BF68" t="s">
        <v>47</v>
      </c>
      <c r="BM68" t="s">
        <v>46</v>
      </c>
    </row>
    <row r="69" spans="1:65">
      <c r="A69">
        <v>58142</v>
      </c>
      <c r="B69" t="s">
        <v>125</v>
      </c>
      <c r="C69">
        <v>731</v>
      </c>
      <c r="D69" t="s">
        <v>42</v>
      </c>
      <c r="E69" t="s">
        <v>43</v>
      </c>
      <c r="G69">
        <v>0.76500000000000001</v>
      </c>
      <c r="H69">
        <v>55.08</v>
      </c>
      <c r="I69">
        <v>0.3</v>
      </c>
      <c r="J69">
        <v>1.093</v>
      </c>
      <c r="K69">
        <v>1.19</v>
      </c>
      <c r="L69">
        <v>0</v>
      </c>
      <c r="M69">
        <v>0</v>
      </c>
      <c r="N69">
        <v>1.093</v>
      </c>
      <c r="O69">
        <v>78.69</v>
      </c>
      <c r="P69">
        <v>72</v>
      </c>
      <c r="Q69">
        <v>202227</v>
      </c>
      <c r="R69">
        <v>202326</v>
      </c>
      <c r="V69">
        <v>33</v>
      </c>
      <c r="AO69" t="s">
        <v>44</v>
      </c>
      <c r="AP69" t="s">
        <v>45</v>
      </c>
      <c r="BE69" t="s">
        <v>46</v>
      </c>
      <c r="BF69" t="s">
        <v>47</v>
      </c>
      <c r="BM69" t="s">
        <v>46</v>
      </c>
    </row>
    <row r="70" spans="1:65">
      <c r="A70">
        <v>58143</v>
      </c>
      <c r="B70" t="s">
        <v>126</v>
      </c>
      <c r="C70">
        <v>731</v>
      </c>
      <c r="D70" t="s">
        <v>42</v>
      </c>
      <c r="E70" t="s">
        <v>43</v>
      </c>
      <c r="G70">
        <v>0.63</v>
      </c>
      <c r="H70">
        <v>45.36</v>
      </c>
      <c r="I70">
        <v>0.3</v>
      </c>
      <c r="J70">
        <v>0.9</v>
      </c>
      <c r="K70">
        <v>0.81</v>
      </c>
      <c r="L70">
        <v>0</v>
      </c>
      <c r="M70">
        <v>0</v>
      </c>
      <c r="N70">
        <v>0.9</v>
      </c>
      <c r="O70">
        <v>64.8</v>
      </c>
      <c r="P70">
        <v>72</v>
      </c>
      <c r="Q70">
        <v>202227</v>
      </c>
      <c r="R70">
        <v>202326</v>
      </c>
      <c r="V70">
        <v>19</v>
      </c>
      <c r="AO70" t="s">
        <v>44</v>
      </c>
      <c r="AP70" t="s">
        <v>45</v>
      </c>
      <c r="BE70" t="s">
        <v>46</v>
      </c>
      <c r="BF70" t="s">
        <v>47</v>
      </c>
      <c r="BM70" t="s">
        <v>46</v>
      </c>
    </row>
    <row r="71" spans="1:65">
      <c r="A71">
        <v>58145</v>
      </c>
      <c r="B71" t="s">
        <v>127</v>
      </c>
      <c r="C71">
        <v>731</v>
      </c>
      <c r="D71" t="s">
        <v>42</v>
      </c>
      <c r="E71" t="s">
        <v>43</v>
      </c>
      <c r="G71">
        <v>0.63</v>
      </c>
      <c r="H71">
        <v>45.36</v>
      </c>
      <c r="I71">
        <v>0.3</v>
      </c>
      <c r="J71">
        <v>0.9</v>
      </c>
      <c r="K71">
        <v>0.81</v>
      </c>
      <c r="L71">
        <v>0</v>
      </c>
      <c r="M71">
        <v>0</v>
      </c>
      <c r="N71">
        <v>0.9</v>
      </c>
      <c r="O71">
        <v>64.8</v>
      </c>
      <c r="P71">
        <v>72</v>
      </c>
      <c r="Q71">
        <v>202227</v>
      </c>
      <c r="R71">
        <v>202326</v>
      </c>
      <c r="V71">
        <v>19</v>
      </c>
      <c r="AO71" t="s">
        <v>44</v>
      </c>
      <c r="AP71" t="s">
        <v>45</v>
      </c>
      <c r="BE71" t="s">
        <v>46</v>
      </c>
      <c r="BF71" t="s">
        <v>47</v>
      </c>
      <c r="BM71" t="s">
        <v>46</v>
      </c>
    </row>
    <row r="72" spans="1:65">
      <c r="A72">
        <v>58204</v>
      </c>
      <c r="B72" t="s">
        <v>128</v>
      </c>
      <c r="C72">
        <v>731</v>
      </c>
      <c r="D72" t="s">
        <v>42</v>
      </c>
      <c r="E72" t="s">
        <v>43</v>
      </c>
      <c r="G72">
        <v>0.60799999999999998</v>
      </c>
      <c r="H72">
        <v>43.77</v>
      </c>
      <c r="I72">
        <v>0.3</v>
      </c>
      <c r="J72">
        <v>0.86899999999999999</v>
      </c>
      <c r="K72">
        <v>0.75</v>
      </c>
      <c r="L72">
        <v>0</v>
      </c>
      <c r="M72">
        <v>0</v>
      </c>
      <c r="N72">
        <v>0.86899999999999999</v>
      </c>
      <c r="O72">
        <v>62.56</v>
      </c>
      <c r="P72">
        <v>72</v>
      </c>
      <c r="Q72">
        <v>202227</v>
      </c>
      <c r="R72">
        <v>202326</v>
      </c>
      <c r="V72">
        <v>16</v>
      </c>
      <c r="BE72" t="s">
        <v>46</v>
      </c>
      <c r="BF72" t="s">
        <v>47</v>
      </c>
      <c r="BM72" t="s">
        <v>46</v>
      </c>
    </row>
    <row r="73" spans="1:65">
      <c r="A73">
        <v>58421</v>
      </c>
      <c r="B73" t="s">
        <v>129</v>
      </c>
      <c r="C73">
        <v>731</v>
      </c>
      <c r="D73" t="s">
        <v>42</v>
      </c>
      <c r="E73" t="s">
        <v>43</v>
      </c>
      <c r="G73">
        <v>0.73</v>
      </c>
      <c r="H73">
        <v>52.56</v>
      </c>
      <c r="I73">
        <v>0.3</v>
      </c>
      <c r="J73">
        <v>1.0429999999999999</v>
      </c>
      <c r="K73">
        <v>1.08</v>
      </c>
      <c r="L73">
        <v>0</v>
      </c>
      <c r="M73">
        <v>0</v>
      </c>
      <c r="N73">
        <v>1.0429999999999999</v>
      </c>
      <c r="O73">
        <v>75.09</v>
      </c>
      <c r="P73">
        <v>72</v>
      </c>
      <c r="Q73">
        <v>202227</v>
      </c>
      <c r="R73">
        <v>202326</v>
      </c>
      <c r="V73">
        <v>29</v>
      </c>
      <c r="AM73" t="s">
        <v>63</v>
      </c>
      <c r="AN73" t="s">
        <v>64</v>
      </c>
      <c r="BE73" t="s">
        <v>46</v>
      </c>
      <c r="BF73" t="s">
        <v>47</v>
      </c>
      <c r="BM73" t="s">
        <v>46</v>
      </c>
    </row>
    <row r="74" spans="1:65">
      <c r="A74">
        <v>58767</v>
      </c>
      <c r="B74" t="s">
        <v>130</v>
      </c>
      <c r="C74">
        <v>731</v>
      </c>
      <c r="D74" t="s">
        <v>42</v>
      </c>
      <c r="E74" t="s">
        <v>43</v>
      </c>
      <c r="G74">
        <v>0.61499999999999999</v>
      </c>
      <c r="H74">
        <v>44.28</v>
      </c>
      <c r="I74">
        <v>0.3</v>
      </c>
      <c r="J74">
        <v>0.879</v>
      </c>
      <c r="K74">
        <v>0.77</v>
      </c>
      <c r="L74">
        <v>0</v>
      </c>
      <c r="M74">
        <v>0</v>
      </c>
      <c r="N74">
        <v>0.879</v>
      </c>
      <c r="O74">
        <v>63.28</v>
      </c>
      <c r="P74">
        <v>72</v>
      </c>
      <c r="Q74">
        <v>202227</v>
      </c>
      <c r="R74">
        <v>202326</v>
      </c>
      <c r="V74">
        <v>17</v>
      </c>
      <c r="AM74" t="s">
        <v>63</v>
      </c>
      <c r="AN74" t="s">
        <v>64</v>
      </c>
      <c r="BE74" t="s">
        <v>46</v>
      </c>
      <c r="BF74" t="s">
        <v>47</v>
      </c>
      <c r="BM74" t="s">
        <v>46</v>
      </c>
    </row>
    <row r="75" spans="1:65">
      <c r="A75">
        <v>58830</v>
      </c>
      <c r="B75" t="s">
        <v>131</v>
      </c>
      <c r="C75">
        <v>731</v>
      </c>
      <c r="D75" t="s">
        <v>42</v>
      </c>
      <c r="E75" t="s">
        <v>43</v>
      </c>
      <c r="G75">
        <v>0.56999999999999995</v>
      </c>
      <c r="H75">
        <v>41.04</v>
      </c>
      <c r="I75">
        <v>0.3</v>
      </c>
      <c r="J75">
        <v>0.81499999999999995</v>
      </c>
      <c r="K75">
        <v>0.66</v>
      </c>
      <c r="L75">
        <v>0</v>
      </c>
      <c r="M75">
        <v>0</v>
      </c>
      <c r="N75">
        <v>0.81499999999999995</v>
      </c>
      <c r="O75">
        <v>58.68</v>
      </c>
      <c r="P75">
        <v>72</v>
      </c>
      <c r="Q75">
        <v>202227</v>
      </c>
      <c r="R75">
        <v>202326</v>
      </c>
      <c r="V75">
        <v>11</v>
      </c>
      <c r="AO75" t="s">
        <v>44</v>
      </c>
      <c r="AP75" t="s">
        <v>45</v>
      </c>
      <c r="AW75" t="s">
        <v>51</v>
      </c>
      <c r="AX75" t="s">
        <v>52</v>
      </c>
      <c r="BE75" t="s">
        <v>46</v>
      </c>
      <c r="BF75" t="s">
        <v>47</v>
      </c>
      <c r="BM75" t="s">
        <v>46</v>
      </c>
    </row>
    <row r="76" spans="1:65">
      <c r="A76">
        <v>58871</v>
      </c>
      <c r="B76" t="s">
        <v>132</v>
      </c>
      <c r="C76">
        <v>731</v>
      </c>
      <c r="D76" t="s">
        <v>42</v>
      </c>
      <c r="E76" t="s">
        <v>43</v>
      </c>
      <c r="G76">
        <v>0.65300000000000002</v>
      </c>
      <c r="H76">
        <v>47.01</v>
      </c>
      <c r="I76">
        <v>0.3</v>
      </c>
      <c r="J76">
        <v>0.93300000000000005</v>
      </c>
      <c r="K76">
        <v>0.87</v>
      </c>
      <c r="L76">
        <v>0</v>
      </c>
      <c r="M76">
        <v>0</v>
      </c>
      <c r="N76">
        <v>0.93300000000000005</v>
      </c>
      <c r="O76">
        <v>67.17</v>
      </c>
      <c r="P76">
        <v>72</v>
      </c>
      <c r="Q76">
        <v>202227</v>
      </c>
      <c r="R76">
        <v>202326</v>
      </c>
      <c r="V76">
        <v>22</v>
      </c>
      <c r="AO76" t="s">
        <v>44</v>
      </c>
      <c r="AP76" t="s">
        <v>45</v>
      </c>
      <c r="BE76" t="s">
        <v>46</v>
      </c>
      <c r="BF76" t="s">
        <v>47</v>
      </c>
      <c r="BM76" t="s">
        <v>46</v>
      </c>
    </row>
    <row r="77" spans="1:65">
      <c r="A77">
        <v>59123</v>
      </c>
      <c r="B77" t="s">
        <v>133</v>
      </c>
      <c r="C77">
        <v>731</v>
      </c>
      <c r="D77" t="s">
        <v>42</v>
      </c>
      <c r="E77" t="s">
        <v>43</v>
      </c>
      <c r="G77">
        <v>0.78</v>
      </c>
      <c r="H77">
        <v>56.16</v>
      </c>
      <c r="I77">
        <v>0.3</v>
      </c>
      <c r="J77">
        <v>1.115</v>
      </c>
      <c r="K77">
        <v>1.24</v>
      </c>
      <c r="L77">
        <v>0</v>
      </c>
      <c r="M77">
        <v>0</v>
      </c>
      <c r="N77">
        <v>1.115</v>
      </c>
      <c r="O77">
        <v>80.28</v>
      </c>
      <c r="P77">
        <v>72</v>
      </c>
      <c r="Q77">
        <v>202227</v>
      </c>
      <c r="R77">
        <v>202326</v>
      </c>
      <c r="V77">
        <v>36</v>
      </c>
      <c r="AG77" t="s">
        <v>79</v>
      </c>
      <c r="AH77" t="s">
        <v>80</v>
      </c>
      <c r="BE77" t="s">
        <v>46</v>
      </c>
      <c r="BF77" t="s">
        <v>47</v>
      </c>
      <c r="BM77" t="s">
        <v>46</v>
      </c>
    </row>
    <row r="78" spans="1:65">
      <c r="A78">
        <v>59229</v>
      </c>
      <c r="B78" t="s">
        <v>134</v>
      </c>
      <c r="C78">
        <v>731</v>
      </c>
      <c r="D78" t="s">
        <v>42</v>
      </c>
      <c r="E78" t="s">
        <v>43</v>
      </c>
      <c r="G78">
        <v>0.623</v>
      </c>
      <c r="H78">
        <v>44.85</v>
      </c>
      <c r="I78">
        <v>0.3</v>
      </c>
      <c r="J78">
        <v>0.89</v>
      </c>
      <c r="K78">
        <v>0.79</v>
      </c>
      <c r="L78">
        <v>0</v>
      </c>
      <c r="M78">
        <v>0</v>
      </c>
      <c r="N78">
        <v>0.89</v>
      </c>
      <c r="O78">
        <v>64.08</v>
      </c>
      <c r="P78">
        <v>72</v>
      </c>
      <c r="Q78">
        <v>202227</v>
      </c>
      <c r="R78">
        <v>202326</v>
      </c>
      <c r="V78">
        <v>18</v>
      </c>
      <c r="AO78" t="s">
        <v>44</v>
      </c>
      <c r="AP78" t="s">
        <v>45</v>
      </c>
      <c r="BE78" t="s">
        <v>46</v>
      </c>
      <c r="BF78" t="s">
        <v>47</v>
      </c>
      <c r="BM78" t="s">
        <v>46</v>
      </c>
    </row>
    <row r="79" spans="1:65">
      <c r="A79">
        <v>59231</v>
      </c>
      <c r="B79" t="s">
        <v>135</v>
      </c>
      <c r="C79">
        <v>731</v>
      </c>
      <c r="D79" t="s">
        <v>42</v>
      </c>
      <c r="E79" t="s">
        <v>43</v>
      </c>
      <c r="G79">
        <v>0.60799999999999998</v>
      </c>
      <c r="H79">
        <v>43.77</v>
      </c>
      <c r="I79">
        <v>0.3</v>
      </c>
      <c r="J79">
        <v>0.86899999999999999</v>
      </c>
      <c r="K79">
        <v>0.75</v>
      </c>
      <c r="L79">
        <v>0</v>
      </c>
      <c r="M79">
        <v>0</v>
      </c>
      <c r="N79">
        <v>0.86899999999999999</v>
      </c>
      <c r="O79">
        <v>62.56</v>
      </c>
      <c r="P79">
        <v>72</v>
      </c>
      <c r="Q79">
        <v>202227</v>
      </c>
      <c r="R79">
        <v>202326</v>
      </c>
      <c r="V79">
        <v>16</v>
      </c>
      <c r="AO79" t="s">
        <v>44</v>
      </c>
      <c r="AP79" t="s">
        <v>45</v>
      </c>
      <c r="BE79" t="s">
        <v>46</v>
      </c>
      <c r="BF79" t="s">
        <v>47</v>
      </c>
      <c r="BM79" t="s">
        <v>46</v>
      </c>
    </row>
    <row r="80" spans="1:65">
      <c r="A80">
        <v>59233</v>
      </c>
      <c r="B80" t="s">
        <v>136</v>
      </c>
      <c r="C80">
        <v>731</v>
      </c>
      <c r="D80" t="s">
        <v>42</v>
      </c>
      <c r="E80" t="s">
        <v>43</v>
      </c>
      <c r="G80">
        <v>0.68300000000000005</v>
      </c>
      <c r="H80">
        <v>49.17</v>
      </c>
      <c r="I80">
        <v>0.3</v>
      </c>
      <c r="J80">
        <v>0.97599999999999998</v>
      </c>
      <c r="K80">
        <v>0.95</v>
      </c>
      <c r="L80">
        <v>0</v>
      </c>
      <c r="M80">
        <v>0</v>
      </c>
      <c r="N80">
        <v>0.97599999999999998</v>
      </c>
      <c r="O80">
        <v>70.27</v>
      </c>
      <c r="P80">
        <v>72</v>
      </c>
      <c r="Q80">
        <v>202227</v>
      </c>
      <c r="R80">
        <v>202326</v>
      </c>
      <c r="V80">
        <v>25</v>
      </c>
      <c r="AO80" t="s">
        <v>44</v>
      </c>
      <c r="AP80" t="s">
        <v>45</v>
      </c>
      <c r="BE80" t="s">
        <v>46</v>
      </c>
      <c r="BF80" t="s">
        <v>47</v>
      </c>
      <c r="BM80" t="s">
        <v>46</v>
      </c>
    </row>
    <row r="81" spans="1:65">
      <c r="A81">
        <v>59624</v>
      </c>
      <c r="B81" t="s">
        <v>137</v>
      </c>
      <c r="C81">
        <v>731</v>
      </c>
      <c r="D81" t="s">
        <v>42</v>
      </c>
      <c r="E81" t="s">
        <v>43</v>
      </c>
      <c r="G81">
        <v>0.60799999999999998</v>
      </c>
      <c r="H81">
        <v>43.77</v>
      </c>
      <c r="I81">
        <v>0.3</v>
      </c>
      <c r="J81">
        <v>0.86899999999999999</v>
      </c>
      <c r="K81">
        <v>0.75</v>
      </c>
      <c r="L81">
        <v>0</v>
      </c>
      <c r="M81">
        <v>0</v>
      </c>
      <c r="N81">
        <v>0.86899999999999999</v>
      </c>
      <c r="O81">
        <v>62.56</v>
      </c>
      <c r="P81">
        <v>72</v>
      </c>
      <c r="Q81">
        <v>202227</v>
      </c>
      <c r="R81">
        <v>202326</v>
      </c>
      <c r="V81">
        <v>16</v>
      </c>
      <c r="AG81" t="s">
        <v>79</v>
      </c>
      <c r="AH81" t="s">
        <v>80</v>
      </c>
      <c r="AM81" t="s">
        <v>63</v>
      </c>
      <c r="AN81" t="s">
        <v>64</v>
      </c>
      <c r="BE81" t="s">
        <v>46</v>
      </c>
      <c r="BF81" t="s">
        <v>47</v>
      </c>
      <c r="BM81" t="s">
        <v>46</v>
      </c>
    </row>
    <row r="82" spans="1:65">
      <c r="A82">
        <v>59728</v>
      </c>
      <c r="B82" t="s">
        <v>138</v>
      </c>
      <c r="C82">
        <v>731</v>
      </c>
      <c r="D82" t="s">
        <v>42</v>
      </c>
      <c r="E82" t="s">
        <v>43</v>
      </c>
      <c r="G82">
        <v>0.61499999999999999</v>
      </c>
      <c r="H82">
        <v>44.28</v>
      </c>
      <c r="I82">
        <v>0.3</v>
      </c>
      <c r="J82">
        <v>0.879</v>
      </c>
      <c r="K82">
        <v>0.77</v>
      </c>
      <c r="L82">
        <v>0</v>
      </c>
      <c r="M82">
        <v>0</v>
      </c>
      <c r="N82">
        <v>0.879</v>
      </c>
      <c r="O82">
        <v>63.28</v>
      </c>
      <c r="P82">
        <v>72</v>
      </c>
      <c r="Q82">
        <v>202227</v>
      </c>
      <c r="R82">
        <v>202326</v>
      </c>
      <c r="V82">
        <v>17</v>
      </c>
      <c r="AM82" t="s">
        <v>63</v>
      </c>
      <c r="AN82" t="s">
        <v>64</v>
      </c>
      <c r="BE82" t="s">
        <v>46</v>
      </c>
      <c r="BF82" t="s">
        <v>47</v>
      </c>
      <c r="BM82" t="s">
        <v>46</v>
      </c>
    </row>
    <row r="83" spans="1:65">
      <c r="A83">
        <v>60072</v>
      </c>
      <c r="B83" t="s">
        <v>139</v>
      </c>
      <c r="C83">
        <v>731</v>
      </c>
      <c r="D83" t="s">
        <v>42</v>
      </c>
      <c r="E83" t="s">
        <v>43</v>
      </c>
      <c r="G83">
        <v>0.68300000000000005</v>
      </c>
      <c r="H83">
        <v>49.17</v>
      </c>
      <c r="I83">
        <v>0.3</v>
      </c>
      <c r="J83">
        <v>0.97599999999999998</v>
      </c>
      <c r="K83">
        <v>0.95</v>
      </c>
      <c r="L83">
        <v>0</v>
      </c>
      <c r="M83">
        <v>0</v>
      </c>
      <c r="N83">
        <v>0.97599999999999998</v>
      </c>
      <c r="O83">
        <v>70.27</v>
      </c>
      <c r="P83">
        <v>72</v>
      </c>
      <c r="Q83">
        <v>202227</v>
      </c>
      <c r="R83">
        <v>202326</v>
      </c>
      <c r="V83">
        <v>25</v>
      </c>
      <c r="AG83" t="s">
        <v>79</v>
      </c>
      <c r="AH83" t="s">
        <v>80</v>
      </c>
      <c r="AO83" t="s">
        <v>44</v>
      </c>
      <c r="AP83" t="s">
        <v>45</v>
      </c>
      <c r="BE83" t="s">
        <v>46</v>
      </c>
      <c r="BF83" t="s">
        <v>47</v>
      </c>
      <c r="BM83" t="s">
        <v>46</v>
      </c>
    </row>
    <row r="84" spans="1:65">
      <c r="A84">
        <v>61150</v>
      </c>
      <c r="B84" t="s">
        <v>140</v>
      </c>
      <c r="C84">
        <v>731</v>
      </c>
      <c r="D84" t="s">
        <v>42</v>
      </c>
      <c r="E84" t="s">
        <v>43</v>
      </c>
      <c r="G84">
        <v>0.57799999999999996</v>
      </c>
      <c r="H84">
        <v>41.61</v>
      </c>
      <c r="I84">
        <v>0.3</v>
      </c>
      <c r="J84">
        <v>0.82599999999999996</v>
      </c>
      <c r="K84">
        <v>0.68</v>
      </c>
      <c r="L84">
        <v>0</v>
      </c>
      <c r="M84">
        <v>0</v>
      </c>
      <c r="N84">
        <v>0.82599999999999996</v>
      </c>
      <c r="O84">
        <v>59.47</v>
      </c>
      <c r="P84">
        <v>72</v>
      </c>
      <c r="Q84">
        <v>202227</v>
      </c>
      <c r="R84">
        <v>202326</v>
      </c>
      <c r="V84">
        <v>12</v>
      </c>
      <c r="BE84" t="s">
        <v>46</v>
      </c>
      <c r="BF84" t="s">
        <v>47</v>
      </c>
      <c r="BM84" t="s">
        <v>46</v>
      </c>
    </row>
    <row r="85" spans="1:65">
      <c r="A85">
        <v>61322</v>
      </c>
      <c r="B85" t="s">
        <v>141</v>
      </c>
      <c r="C85">
        <v>731</v>
      </c>
      <c r="D85" t="s">
        <v>42</v>
      </c>
      <c r="E85" t="s">
        <v>43</v>
      </c>
      <c r="G85">
        <v>0.60799999999999998</v>
      </c>
      <c r="H85">
        <v>43.77</v>
      </c>
      <c r="I85">
        <v>0.3</v>
      </c>
      <c r="J85">
        <v>0.86899999999999999</v>
      </c>
      <c r="K85">
        <v>0.75</v>
      </c>
      <c r="L85">
        <v>0</v>
      </c>
      <c r="M85">
        <v>0</v>
      </c>
      <c r="N85">
        <v>0.86899999999999999</v>
      </c>
      <c r="O85">
        <v>62.56</v>
      </c>
      <c r="P85">
        <v>72</v>
      </c>
      <c r="Q85">
        <v>202227</v>
      </c>
      <c r="R85">
        <v>202326</v>
      </c>
      <c r="V85">
        <v>16</v>
      </c>
      <c r="BE85" t="s">
        <v>46</v>
      </c>
      <c r="BF85" t="s">
        <v>47</v>
      </c>
      <c r="BM85" t="s">
        <v>46</v>
      </c>
    </row>
    <row r="86" spans="1:65">
      <c r="A86">
        <v>61738</v>
      </c>
      <c r="B86" t="s">
        <v>142</v>
      </c>
      <c r="C86">
        <v>731</v>
      </c>
      <c r="D86" t="s">
        <v>42</v>
      </c>
      <c r="E86" t="s">
        <v>43</v>
      </c>
      <c r="G86">
        <v>0.623</v>
      </c>
      <c r="H86">
        <v>44.85</v>
      </c>
      <c r="I86">
        <v>0.3</v>
      </c>
      <c r="J86">
        <v>0.89</v>
      </c>
      <c r="K86">
        <v>0.79</v>
      </c>
      <c r="L86">
        <v>0</v>
      </c>
      <c r="M86">
        <v>0</v>
      </c>
      <c r="N86">
        <v>0.89</v>
      </c>
      <c r="O86">
        <v>64.08</v>
      </c>
      <c r="P86">
        <v>72</v>
      </c>
      <c r="Q86">
        <v>202227</v>
      </c>
      <c r="R86">
        <v>202326</v>
      </c>
      <c r="V86">
        <v>18</v>
      </c>
      <c r="AO86" t="s">
        <v>44</v>
      </c>
      <c r="AP86" t="s">
        <v>45</v>
      </c>
      <c r="BE86" t="s">
        <v>46</v>
      </c>
      <c r="BF86" t="s">
        <v>47</v>
      </c>
      <c r="BM86" t="s">
        <v>46</v>
      </c>
    </row>
    <row r="87" spans="1:65">
      <c r="A87">
        <v>65184</v>
      </c>
      <c r="B87" t="s">
        <v>143</v>
      </c>
      <c r="C87">
        <v>731</v>
      </c>
      <c r="D87" t="s">
        <v>42</v>
      </c>
      <c r="E87" t="s">
        <v>43</v>
      </c>
      <c r="G87">
        <v>0.86299999999999999</v>
      </c>
      <c r="H87">
        <v>62.13</v>
      </c>
      <c r="I87">
        <v>0.3</v>
      </c>
      <c r="J87">
        <v>1.2330000000000001</v>
      </c>
      <c r="K87">
        <v>1.52</v>
      </c>
      <c r="L87">
        <v>0</v>
      </c>
      <c r="M87">
        <v>0</v>
      </c>
      <c r="N87">
        <v>1.2330000000000001</v>
      </c>
      <c r="O87">
        <v>88.77</v>
      </c>
      <c r="P87">
        <v>72</v>
      </c>
      <c r="Q87">
        <v>202227</v>
      </c>
      <c r="R87">
        <v>202326</v>
      </c>
      <c r="V87">
        <v>42</v>
      </c>
      <c r="AG87" t="s">
        <v>79</v>
      </c>
      <c r="AH87" t="s">
        <v>80</v>
      </c>
      <c r="AO87" t="s">
        <v>44</v>
      </c>
      <c r="AP87" t="s">
        <v>45</v>
      </c>
      <c r="BE87" t="s">
        <v>46</v>
      </c>
      <c r="BF87" t="s">
        <v>47</v>
      </c>
      <c r="BM87" t="s">
        <v>46</v>
      </c>
    </row>
    <row r="88" spans="1:65">
      <c r="A88">
        <v>65519</v>
      </c>
      <c r="B88" t="s">
        <v>144</v>
      </c>
      <c r="C88">
        <v>731</v>
      </c>
      <c r="D88" t="s">
        <v>42</v>
      </c>
      <c r="E88" t="s">
        <v>43</v>
      </c>
      <c r="G88">
        <v>0.61499999999999999</v>
      </c>
      <c r="H88">
        <v>44.28</v>
      </c>
      <c r="I88">
        <v>0.3</v>
      </c>
      <c r="J88">
        <v>0.879</v>
      </c>
      <c r="K88">
        <v>0.77</v>
      </c>
      <c r="L88">
        <v>0</v>
      </c>
      <c r="M88">
        <v>0</v>
      </c>
      <c r="N88">
        <v>0.879</v>
      </c>
      <c r="O88">
        <v>63.28</v>
      </c>
      <c r="P88">
        <v>72</v>
      </c>
      <c r="Q88">
        <v>202227</v>
      </c>
      <c r="R88">
        <v>202326</v>
      </c>
      <c r="V88">
        <v>17</v>
      </c>
      <c r="AO88" t="s">
        <v>44</v>
      </c>
      <c r="AP88" t="s">
        <v>45</v>
      </c>
      <c r="BE88" t="s">
        <v>46</v>
      </c>
      <c r="BF88" t="s">
        <v>47</v>
      </c>
      <c r="BM88" t="s">
        <v>46</v>
      </c>
    </row>
    <row r="89" spans="1:65">
      <c r="A89">
        <v>66561</v>
      </c>
      <c r="B89" t="s">
        <v>145</v>
      </c>
      <c r="C89">
        <v>731</v>
      </c>
      <c r="D89" t="s">
        <v>42</v>
      </c>
      <c r="E89" t="s">
        <v>43</v>
      </c>
      <c r="G89">
        <v>0.58499999999999996</v>
      </c>
      <c r="H89">
        <v>42.12</v>
      </c>
      <c r="I89">
        <v>0.3</v>
      </c>
      <c r="J89">
        <v>0.83599999999999997</v>
      </c>
      <c r="K89">
        <v>0.69</v>
      </c>
      <c r="L89">
        <v>0</v>
      </c>
      <c r="M89">
        <v>0</v>
      </c>
      <c r="N89">
        <v>0.83599999999999997</v>
      </c>
      <c r="O89">
        <v>60.19</v>
      </c>
      <c r="P89">
        <v>72</v>
      </c>
      <c r="Q89">
        <v>202227</v>
      </c>
      <c r="R89">
        <v>202326</v>
      </c>
      <c r="V89">
        <v>13</v>
      </c>
      <c r="BE89" t="s">
        <v>46</v>
      </c>
      <c r="BF89" t="s">
        <v>47</v>
      </c>
      <c r="BM89" t="s">
        <v>46</v>
      </c>
    </row>
    <row r="90" spans="1:65">
      <c r="A90">
        <v>66709</v>
      </c>
      <c r="B90" t="s">
        <v>146</v>
      </c>
      <c r="C90">
        <v>731</v>
      </c>
      <c r="D90" t="s">
        <v>42</v>
      </c>
      <c r="E90" t="s">
        <v>43</v>
      </c>
      <c r="G90">
        <v>0.61499999999999999</v>
      </c>
      <c r="H90">
        <v>44.28</v>
      </c>
      <c r="I90">
        <v>0.3</v>
      </c>
      <c r="J90">
        <v>0.879</v>
      </c>
      <c r="K90">
        <v>0.77</v>
      </c>
      <c r="L90">
        <v>0</v>
      </c>
      <c r="M90">
        <v>0</v>
      </c>
      <c r="N90">
        <v>0.879</v>
      </c>
      <c r="O90">
        <v>63.28</v>
      </c>
      <c r="P90">
        <v>72</v>
      </c>
      <c r="Q90">
        <v>202227</v>
      </c>
      <c r="R90">
        <v>202326</v>
      </c>
      <c r="V90">
        <v>17</v>
      </c>
      <c r="AO90" t="s">
        <v>44</v>
      </c>
      <c r="AP90" t="s">
        <v>45</v>
      </c>
      <c r="BE90" t="s">
        <v>46</v>
      </c>
      <c r="BF90" t="s">
        <v>47</v>
      </c>
      <c r="BM90" t="s">
        <v>46</v>
      </c>
    </row>
    <row r="91" spans="1:65">
      <c r="A91">
        <v>66757</v>
      </c>
      <c r="B91" t="s">
        <v>147</v>
      </c>
      <c r="C91">
        <v>731</v>
      </c>
      <c r="D91" t="s">
        <v>42</v>
      </c>
      <c r="E91" t="s">
        <v>43</v>
      </c>
      <c r="G91">
        <v>0.56999999999999995</v>
      </c>
      <c r="H91">
        <v>41.04</v>
      </c>
      <c r="I91">
        <v>0.3</v>
      </c>
      <c r="J91">
        <v>0.81499999999999995</v>
      </c>
      <c r="K91">
        <v>0.66</v>
      </c>
      <c r="L91">
        <v>0</v>
      </c>
      <c r="M91">
        <v>0</v>
      </c>
      <c r="N91">
        <v>0.81499999999999995</v>
      </c>
      <c r="O91">
        <v>58.68</v>
      </c>
      <c r="P91">
        <v>72</v>
      </c>
      <c r="Q91">
        <v>202227</v>
      </c>
      <c r="R91">
        <v>202326</v>
      </c>
      <c r="V91">
        <v>11</v>
      </c>
      <c r="BE91" t="s">
        <v>46</v>
      </c>
      <c r="BF91" t="s">
        <v>47</v>
      </c>
      <c r="BM91" t="s">
        <v>46</v>
      </c>
    </row>
    <row r="92" spans="1:65">
      <c r="A92">
        <v>67301</v>
      </c>
      <c r="B92" t="s">
        <v>148</v>
      </c>
      <c r="C92">
        <v>731</v>
      </c>
      <c r="D92" t="s">
        <v>42</v>
      </c>
      <c r="E92" t="s">
        <v>43</v>
      </c>
      <c r="G92">
        <v>0.69</v>
      </c>
      <c r="H92">
        <v>49.68</v>
      </c>
      <c r="I92">
        <v>0.3</v>
      </c>
      <c r="J92">
        <v>0.98599999999999999</v>
      </c>
      <c r="K92">
        <v>0.97</v>
      </c>
      <c r="L92">
        <v>0</v>
      </c>
      <c r="M92">
        <v>0</v>
      </c>
      <c r="N92">
        <v>0.98599999999999999</v>
      </c>
      <c r="O92">
        <v>70.989999999999995</v>
      </c>
      <c r="P92">
        <v>72</v>
      </c>
      <c r="Q92">
        <v>202227</v>
      </c>
      <c r="R92">
        <v>202326</v>
      </c>
      <c r="V92">
        <v>26</v>
      </c>
      <c r="AO92" t="s">
        <v>44</v>
      </c>
      <c r="AP92" t="s">
        <v>45</v>
      </c>
      <c r="BE92" t="s">
        <v>46</v>
      </c>
      <c r="BF92" t="s">
        <v>47</v>
      </c>
      <c r="BM92" t="s">
        <v>46</v>
      </c>
    </row>
    <row r="93" spans="1:65">
      <c r="A93">
        <v>68701</v>
      </c>
      <c r="B93" t="s">
        <v>149</v>
      </c>
      <c r="C93">
        <v>731</v>
      </c>
      <c r="D93" t="s">
        <v>42</v>
      </c>
      <c r="E93" t="s">
        <v>43</v>
      </c>
      <c r="G93">
        <v>0.59299999999999997</v>
      </c>
      <c r="H93">
        <v>42.69</v>
      </c>
      <c r="I93">
        <v>0.3</v>
      </c>
      <c r="J93">
        <v>0.84799999999999998</v>
      </c>
      <c r="K93">
        <v>0.71</v>
      </c>
      <c r="L93">
        <v>0</v>
      </c>
      <c r="M93">
        <v>0</v>
      </c>
      <c r="N93">
        <v>0.84799999999999998</v>
      </c>
      <c r="O93">
        <v>61.05</v>
      </c>
      <c r="P93">
        <v>72</v>
      </c>
      <c r="Q93">
        <v>202227</v>
      </c>
      <c r="R93">
        <v>202326</v>
      </c>
      <c r="V93">
        <v>14</v>
      </c>
      <c r="AM93" t="s">
        <v>63</v>
      </c>
      <c r="AN93" t="s">
        <v>64</v>
      </c>
      <c r="BE93" t="s">
        <v>46</v>
      </c>
      <c r="BF93" t="s">
        <v>47</v>
      </c>
      <c r="BM93" t="s">
        <v>46</v>
      </c>
    </row>
    <row r="94" spans="1:65">
      <c r="A94">
        <v>68999</v>
      </c>
      <c r="B94" t="s">
        <v>150</v>
      </c>
      <c r="C94">
        <v>731</v>
      </c>
      <c r="D94" t="s">
        <v>42</v>
      </c>
      <c r="E94" t="s">
        <v>43</v>
      </c>
      <c r="G94">
        <v>0.6</v>
      </c>
      <c r="H94">
        <v>43.2</v>
      </c>
      <c r="I94">
        <v>0.3</v>
      </c>
      <c r="J94">
        <v>0.85799999999999998</v>
      </c>
      <c r="K94">
        <v>0.73</v>
      </c>
      <c r="L94">
        <v>0</v>
      </c>
      <c r="M94">
        <v>0</v>
      </c>
      <c r="N94">
        <v>0.85799999999999998</v>
      </c>
      <c r="O94">
        <v>61.77</v>
      </c>
      <c r="P94">
        <v>72</v>
      </c>
      <c r="Q94">
        <v>202227</v>
      </c>
      <c r="R94">
        <v>202326</v>
      </c>
      <c r="V94">
        <v>15</v>
      </c>
      <c r="BE94" t="s">
        <v>46</v>
      </c>
      <c r="BF94" t="s">
        <v>47</v>
      </c>
      <c r="BM94" t="s">
        <v>46</v>
      </c>
    </row>
    <row r="95" spans="1:65">
      <c r="A95">
        <v>70293</v>
      </c>
      <c r="B95" t="s">
        <v>151</v>
      </c>
      <c r="C95">
        <v>731</v>
      </c>
      <c r="D95" t="s">
        <v>42</v>
      </c>
      <c r="E95" t="s">
        <v>43</v>
      </c>
      <c r="G95">
        <v>0.68300000000000005</v>
      </c>
      <c r="H95">
        <v>49.17</v>
      </c>
      <c r="I95">
        <v>0.3</v>
      </c>
      <c r="J95">
        <v>0.97599999999999998</v>
      </c>
      <c r="K95">
        <v>0.95</v>
      </c>
      <c r="L95">
        <v>0</v>
      </c>
      <c r="M95">
        <v>0</v>
      </c>
      <c r="N95">
        <v>0.97599999999999998</v>
      </c>
      <c r="O95">
        <v>70.27</v>
      </c>
      <c r="P95">
        <v>72</v>
      </c>
      <c r="Q95">
        <v>202227</v>
      </c>
      <c r="R95">
        <v>202326</v>
      </c>
      <c r="V95">
        <v>25</v>
      </c>
      <c r="AO95" t="s">
        <v>44</v>
      </c>
      <c r="AP95" t="s">
        <v>45</v>
      </c>
      <c r="BE95" t="s">
        <v>46</v>
      </c>
      <c r="BF95" t="s">
        <v>47</v>
      </c>
      <c r="BM95" t="s">
        <v>46</v>
      </c>
    </row>
    <row r="96" spans="1:65">
      <c r="A96">
        <v>71322</v>
      </c>
      <c r="B96" t="s">
        <v>152</v>
      </c>
      <c r="C96">
        <v>731</v>
      </c>
      <c r="D96" t="s">
        <v>42</v>
      </c>
      <c r="E96" t="s">
        <v>43</v>
      </c>
      <c r="G96">
        <v>0.64500000000000002</v>
      </c>
      <c r="H96">
        <v>46.44</v>
      </c>
      <c r="I96">
        <v>0.3</v>
      </c>
      <c r="J96">
        <v>0.92200000000000004</v>
      </c>
      <c r="K96">
        <v>0.85</v>
      </c>
      <c r="L96">
        <v>0</v>
      </c>
      <c r="M96">
        <v>0</v>
      </c>
      <c r="N96">
        <v>0.92200000000000004</v>
      </c>
      <c r="O96">
        <v>66.38</v>
      </c>
      <c r="P96">
        <v>72</v>
      </c>
      <c r="Q96">
        <v>202227</v>
      </c>
      <c r="R96">
        <v>202326</v>
      </c>
      <c r="V96">
        <v>21</v>
      </c>
      <c r="AO96" t="s">
        <v>44</v>
      </c>
      <c r="AP96" t="s">
        <v>45</v>
      </c>
      <c r="BE96" t="s">
        <v>46</v>
      </c>
      <c r="BF96" t="s">
        <v>47</v>
      </c>
      <c r="BM96" t="s">
        <v>46</v>
      </c>
    </row>
    <row r="97" spans="1:65">
      <c r="A97">
        <v>71587</v>
      </c>
      <c r="B97" t="s">
        <v>153</v>
      </c>
      <c r="C97">
        <v>731</v>
      </c>
      <c r="D97" t="s">
        <v>42</v>
      </c>
      <c r="E97" t="s">
        <v>43</v>
      </c>
      <c r="G97">
        <v>0.68300000000000005</v>
      </c>
      <c r="H97">
        <v>49.17</v>
      </c>
      <c r="I97">
        <v>0.3</v>
      </c>
      <c r="J97">
        <v>0.97599999999999998</v>
      </c>
      <c r="K97">
        <v>0.95</v>
      </c>
      <c r="L97">
        <v>0</v>
      </c>
      <c r="M97">
        <v>0</v>
      </c>
      <c r="N97">
        <v>0.97599999999999998</v>
      </c>
      <c r="O97">
        <v>70.27</v>
      </c>
      <c r="P97">
        <v>72</v>
      </c>
      <c r="Q97">
        <v>202227</v>
      </c>
      <c r="R97">
        <v>202326</v>
      </c>
      <c r="V97">
        <v>25</v>
      </c>
      <c r="BE97" t="s">
        <v>46</v>
      </c>
      <c r="BF97" t="s">
        <v>47</v>
      </c>
      <c r="BM97" t="s">
        <v>46</v>
      </c>
    </row>
    <row r="98" spans="1:65">
      <c r="A98">
        <v>73081</v>
      </c>
      <c r="B98" t="s">
        <v>154</v>
      </c>
      <c r="C98">
        <v>731</v>
      </c>
      <c r="D98" t="s">
        <v>42</v>
      </c>
      <c r="E98" t="s">
        <v>43</v>
      </c>
      <c r="G98">
        <v>0.60799999999999998</v>
      </c>
      <c r="H98">
        <v>43.77</v>
      </c>
      <c r="I98">
        <v>0.3</v>
      </c>
      <c r="J98">
        <v>0.86899999999999999</v>
      </c>
      <c r="K98">
        <v>0.75</v>
      </c>
      <c r="L98">
        <v>0</v>
      </c>
      <c r="M98">
        <v>0</v>
      </c>
      <c r="N98">
        <v>0.86899999999999999</v>
      </c>
      <c r="O98">
        <v>62.56</v>
      </c>
      <c r="P98">
        <v>72</v>
      </c>
      <c r="Q98">
        <v>202227</v>
      </c>
      <c r="R98">
        <v>202326</v>
      </c>
      <c r="V98">
        <v>16</v>
      </c>
      <c r="AM98" t="s">
        <v>63</v>
      </c>
      <c r="AN98" t="s">
        <v>64</v>
      </c>
      <c r="BE98" t="s">
        <v>46</v>
      </c>
      <c r="BF98" t="s">
        <v>47</v>
      </c>
      <c r="BM98" t="s">
        <v>46</v>
      </c>
    </row>
    <row r="99" spans="1:65">
      <c r="A99">
        <v>73083</v>
      </c>
      <c r="B99" t="s">
        <v>155</v>
      </c>
      <c r="C99">
        <v>731</v>
      </c>
      <c r="D99" t="s">
        <v>42</v>
      </c>
      <c r="E99" t="s">
        <v>43</v>
      </c>
      <c r="G99">
        <v>0.79500000000000004</v>
      </c>
      <c r="H99">
        <v>57.24</v>
      </c>
      <c r="I99">
        <v>0.3</v>
      </c>
      <c r="J99">
        <v>1.1359999999999999</v>
      </c>
      <c r="K99">
        <v>1.29</v>
      </c>
      <c r="L99">
        <v>0</v>
      </c>
      <c r="M99">
        <v>0</v>
      </c>
      <c r="N99">
        <v>1.1359999999999999</v>
      </c>
      <c r="O99">
        <v>81.790000000000006</v>
      </c>
      <c r="P99">
        <v>72</v>
      </c>
      <c r="Q99">
        <v>202227</v>
      </c>
      <c r="R99">
        <v>202326</v>
      </c>
      <c r="V99">
        <v>37</v>
      </c>
      <c r="AO99" t="s">
        <v>44</v>
      </c>
      <c r="AP99" t="s">
        <v>45</v>
      </c>
      <c r="BE99" t="s">
        <v>46</v>
      </c>
      <c r="BF99" t="s">
        <v>47</v>
      </c>
      <c r="BM99" t="s">
        <v>46</v>
      </c>
    </row>
    <row r="100" spans="1:65">
      <c r="A100">
        <v>73090</v>
      </c>
      <c r="B100" t="s">
        <v>156</v>
      </c>
      <c r="C100">
        <v>731</v>
      </c>
      <c r="D100" t="s">
        <v>42</v>
      </c>
      <c r="E100" t="s">
        <v>43</v>
      </c>
      <c r="G100">
        <v>0.59299999999999997</v>
      </c>
      <c r="H100">
        <v>42.69</v>
      </c>
      <c r="I100">
        <v>0.3</v>
      </c>
      <c r="J100">
        <v>0.84799999999999998</v>
      </c>
      <c r="K100">
        <v>0.71</v>
      </c>
      <c r="L100">
        <v>0</v>
      </c>
      <c r="M100">
        <v>0</v>
      </c>
      <c r="N100">
        <v>0.84799999999999998</v>
      </c>
      <c r="O100">
        <v>61.05</v>
      </c>
      <c r="P100">
        <v>72</v>
      </c>
      <c r="Q100">
        <v>202227</v>
      </c>
      <c r="R100">
        <v>202326</v>
      </c>
      <c r="V100">
        <v>14</v>
      </c>
      <c r="AM100" t="s">
        <v>63</v>
      </c>
      <c r="AN100" t="s">
        <v>64</v>
      </c>
      <c r="BE100" t="s">
        <v>46</v>
      </c>
      <c r="BF100" t="s">
        <v>47</v>
      </c>
      <c r="BM100" t="s">
        <v>46</v>
      </c>
    </row>
    <row r="101" spans="1:65">
      <c r="A101">
        <v>73096</v>
      </c>
      <c r="B101" t="s">
        <v>157</v>
      </c>
      <c r="C101">
        <v>731</v>
      </c>
      <c r="D101" t="s">
        <v>42</v>
      </c>
      <c r="E101" t="s">
        <v>43</v>
      </c>
      <c r="G101">
        <v>0.59299999999999997</v>
      </c>
      <c r="H101">
        <v>42.69</v>
      </c>
      <c r="I101">
        <v>0.3</v>
      </c>
      <c r="J101">
        <v>0.84799999999999998</v>
      </c>
      <c r="K101">
        <v>0.71</v>
      </c>
      <c r="L101">
        <v>0</v>
      </c>
      <c r="M101">
        <v>0</v>
      </c>
      <c r="N101">
        <v>0.84799999999999998</v>
      </c>
      <c r="O101">
        <v>61.05</v>
      </c>
      <c r="P101">
        <v>72</v>
      </c>
      <c r="Q101">
        <v>202227</v>
      </c>
      <c r="R101">
        <v>202326</v>
      </c>
      <c r="V101">
        <v>14</v>
      </c>
      <c r="AO101" t="s">
        <v>44</v>
      </c>
      <c r="AP101" t="s">
        <v>45</v>
      </c>
      <c r="BE101" t="s">
        <v>46</v>
      </c>
      <c r="BF101" t="s">
        <v>47</v>
      </c>
      <c r="BM101" t="s">
        <v>46</v>
      </c>
    </row>
    <row r="102" spans="1:65">
      <c r="A102">
        <v>73099</v>
      </c>
      <c r="B102" t="s">
        <v>158</v>
      </c>
      <c r="C102">
        <v>731</v>
      </c>
      <c r="D102" t="s">
        <v>42</v>
      </c>
      <c r="E102" t="s">
        <v>43</v>
      </c>
      <c r="G102">
        <v>0.88500000000000001</v>
      </c>
      <c r="H102">
        <v>63.72</v>
      </c>
      <c r="I102">
        <v>0.3</v>
      </c>
      <c r="J102">
        <v>1.2649999999999999</v>
      </c>
      <c r="K102">
        <v>1.6</v>
      </c>
      <c r="L102">
        <v>0</v>
      </c>
      <c r="M102">
        <v>0</v>
      </c>
      <c r="N102">
        <v>1.2649999999999999</v>
      </c>
      <c r="O102">
        <v>91.08</v>
      </c>
      <c r="P102">
        <v>72</v>
      </c>
      <c r="Q102">
        <v>202227</v>
      </c>
      <c r="R102">
        <v>202326</v>
      </c>
      <c r="V102">
        <v>44</v>
      </c>
      <c r="AG102" t="s">
        <v>79</v>
      </c>
      <c r="AH102" t="s">
        <v>80</v>
      </c>
      <c r="AO102" t="s">
        <v>44</v>
      </c>
      <c r="AP102" t="s">
        <v>45</v>
      </c>
      <c r="BE102" t="s">
        <v>46</v>
      </c>
      <c r="BF102" t="s">
        <v>47</v>
      </c>
      <c r="BM102" t="s">
        <v>46</v>
      </c>
    </row>
    <row r="103" spans="1:65">
      <c r="A103">
        <v>73100</v>
      </c>
      <c r="B103" t="s">
        <v>159</v>
      </c>
      <c r="C103">
        <v>731</v>
      </c>
      <c r="D103" t="s">
        <v>42</v>
      </c>
      <c r="E103" t="s">
        <v>43</v>
      </c>
      <c r="G103">
        <v>0.77300000000000002</v>
      </c>
      <c r="H103">
        <v>55.65</v>
      </c>
      <c r="I103">
        <v>0.3</v>
      </c>
      <c r="J103">
        <v>1.105</v>
      </c>
      <c r="K103">
        <v>1.22</v>
      </c>
      <c r="L103">
        <v>0</v>
      </c>
      <c r="M103">
        <v>0</v>
      </c>
      <c r="N103">
        <v>1.105</v>
      </c>
      <c r="O103">
        <v>79.56</v>
      </c>
      <c r="P103">
        <v>72</v>
      </c>
      <c r="Q103">
        <v>202227</v>
      </c>
      <c r="R103">
        <v>202326</v>
      </c>
      <c r="V103">
        <v>35</v>
      </c>
      <c r="BE103" t="s">
        <v>46</v>
      </c>
      <c r="BF103" t="s">
        <v>47</v>
      </c>
      <c r="BM103" t="s">
        <v>46</v>
      </c>
    </row>
    <row r="104" spans="1:65">
      <c r="A104">
        <v>73247</v>
      </c>
      <c r="B104" t="s">
        <v>160</v>
      </c>
      <c r="C104">
        <v>731</v>
      </c>
      <c r="D104" t="s">
        <v>42</v>
      </c>
      <c r="E104" t="s">
        <v>43</v>
      </c>
      <c r="G104">
        <v>0.68300000000000005</v>
      </c>
      <c r="H104">
        <v>49.17</v>
      </c>
      <c r="I104">
        <v>0.3</v>
      </c>
      <c r="J104">
        <v>0.97599999999999998</v>
      </c>
      <c r="K104">
        <v>0.95</v>
      </c>
      <c r="L104">
        <v>0</v>
      </c>
      <c r="M104">
        <v>0</v>
      </c>
      <c r="N104">
        <v>0.97599999999999998</v>
      </c>
      <c r="O104">
        <v>70.27</v>
      </c>
      <c r="P104">
        <v>72</v>
      </c>
      <c r="Q104">
        <v>202227</v>
      </c>
      <c r="R104">
        <v>202326</v>
      </c>
      <c r="V104">
        <v>25</v>
      </c>
      <c r="BE104" t="s">
        <v>46</v>
      </c>
      <c r="BF104" t="s">
        <v>47</v>
      </c>
      <c r="BM104" t="s">
        <v>46</v>
      </c>
    </row>
    <row r="105" spans="1:65">
      <c r="A105">
        <v>73248</v>
      </c>
      <c r="B105" t="s">
        <v>161</v>
      </c>
      <c r="C105">
        <v>731</v>
      </c>
      <c r="D105" t="s">
        <v>42</v>
      </c>
      <c r="E105" t="s">
        <v>43</v>
      </c>
      <c r="G105">
        <v>0.68300000000000005</v>
      </c>
      <c r="H105">
        <v>49.17</v>
      </c>
      <c r="I105">
        <v>0.3</v>
      </c>
      <c r="J105">
        <v>0.97599999999999998</v>
      </c>
      <c r="K105">
        <v>0.95</v>
      </c>
      <c r="L105">
        <v>0</v>
      </c>
      <c r="M105">
        <v>0</v>
      </c>
      <c r="N105">
        <v>0.97599999999999998</v>
      </c>
      <c r="O105">
        <v>70.27</v>
      </c>
      <c r="P105">
        <v>72</v>
      </c>
      <c r="Q105">
        <v>202227</v>
      </c>
      <c r="R105">
        <v>202326</v>
      </c>
      <c r="V105">
        <v>25</v>
      </c>
      <c r="BE105" t="s">
        <v>46</v>
      </c>
      <c r="BF105" t="s">
        <v>47</v>
      </c>
      <c r="BM105" t="s">
        <v>46</v>
      </c>
    </row>
    <row r="106" spans="1:65">
      <c r="A106">
        <v>73656</v>
      </c>
      <c r="B106" t="s">
        <v>162</v>
      </c>
      <c r="C106">
        <v>731</v>
      </c>
      <c r="D106" t="s">
        <v>42</v>
      </c>
      <c r="E106" t="s">
        <v>43</v>
      </c>
      <c r="G106">
        <v>0.56299999999999994</v>
      </c>
      <c r="H106">
        <v>40.53</v>
      </c>
      <c r="I106">
        <v>0.3</v>
      </c>
      <c r="J106">
        <v>0.80500000000000005</v>
      </c>
      <c r="K106">
        <v>0.64</v>
      </c>
      <c r="L106">
        <v>0</v>
      </c>
      <c r="M106">
        <v>0</v>
      </c>
      <c r="N106">
        <v>0.80500000000000005</v>
      </c>
      <c r="O106">
        <v>57.96</v>
      </c>
      <c r="P106">
        <v>72</v>
      </c>
      <c r="Q106">
        <v>202227</v>
      </c>
      <c r="R106">
        <v>202326</v>
      </c>
      <c r="V106">
        <v>10</v>
      </c>
      <c r="AM106" t="s">
        <v>63</v>
      </c>
      <c r="AN106" t="s">
        <v>64</v>
      </c>
      <c r="BE106" t="s">
        <v>46</v>
      </c>
      <c r="BF106" t="s">
        <v>47</v>
      </c>
      <c r="BM106" t="s">
        <v>46</v>
      </c>
    </row>
    <row r="107" spans="1:65">
      <c r="A107">
        <v>74352</v>
      </c>
      <c r="B107" t="s">
        <v>163</v>
      </c>
      <c r="C107">
        <v>731</v>
      </c>
      <c r="D107" t="s">
        <v>42</v>
      </c>
      <c r="E107" t="s">
        <v>43</v>
      </c>
      <c r="G107">
        <v>0.6</v>
      </c>
      <c r="H107">
        <v>43.2</v>
      </c>
      <c r="I107">
        <v>0.3</v>
      </c>
      <c r="J107">
        <v>0.85799999999999998</v>
      </c>
      <c r="K107">
        <v>0.73</v>
      </c>
      <c r="L107">
        <v>0</v>
      </c>
      <c r="M107">
        <v>0</v>
      </c>
      <c r="N107">
        <v>0.85799999999999998</v>
      </c>
      <c r="O107">
        <v>61.77</v>
      </c>
      <c r="P107">
        <v>72</v>
      </c>
      <c r="Q107">
        <v>202227</v>
      </c>
      <c r="R107">
        <v>202326</v>
      </c>
      <c r="V107">
        <v>15</v>
      </c>
      <c r="AM107" t="s">
        <v>63</v>
      </c>
      <c r="AN107" t="s">
        <v>64</v>
      </c>
      <c r="BE107" t="s">
        <v>46</v>
      </c>
      <c r="BF107" t="s">
        <v>47</v>
      </c>
      <c r="BM107" t="s">
        <v>46</v>
      </c>
    </row>
    <row r="108" spans="1:65">
      <c r="A108">
        <v>74361</v>
      </c>
      <c r="B108" t="s">
        <v>164</v>
      </c>
      <c r="C108">
        <v>731</v>
      </c>
      <c r="D108" t="s">
        <v>42</v>
      </c>
      <c r="E108" t="s">
        <v>43</v>
      </c>
      <c r="G108">
        <v>0.60799999999999998</v>
      </c>
      <c r="H108">
        <v>43.77</v>
      </c>
      <c r="I108">
        <v>0.3</v>
      </c>
      <c r="J108">
        <v>0.86899999999999999</v>
      </c>
      <c r="K108">
        <v>0.75</v>
      </c>
      <c r="L108">
        <v>0</v>
      </c>
      <c r="M108">
        <v>0</v>
      </c>
      <c r="N108">
        <v>0.86899999999999999</v>
      </c>
      <c r="O108">
        <v>62.56</v>
      </c>
      <c r="P108">
        <v>72</v>
      </c>
      <c r="Q108">
        <v>202227</v>
      </c>
      <c r="R108">
        <v>202326</v>
      </c>
      <c r="V108">
        <v>16</v>
      </c>
      <c r="AM108" t="s">
        <v>63</v>
      </c>
      <c r="AN108" t="s">
        <v>64</v>
      </c>
      <c r="BE108" t="s">
        <v>46</v>
      </c>
      <c r="BF108" t="s">
        <v>47</v>
      </c>
      <c r="BM108" t="s">
        <v>46</v>
      </c>
    </row>
    <row r="109" spans="1:65">
      <c r="A109">
        <v>74372</v>
      </c>
      <c r="B109" t="s">
        <v>165</v>
      </c>
      <c r="C109">
        <v>731</v>
      </c>
      <c r="D109" t="s">
        <v>42</v>
      </c>
      <c r="E109" t="s">
        <v>43</v>
      </c>
      <c r="G109">
        <v>0.76500000000000001</v>
      </c>
      <c r="H109">
        <v>55.08</v>
      </c>
      <c r="I109">
        <v>0.3</v>
      </c>
      <c r="J109">
        <v>1.093</v>
      </c>
      <c r="K109">
        <v>1.19</v>
      </c>
      <c r="L109">
        <v>0</v>
      </c>
      <c r="M109">
        <v>0</v>
      </c>
      <c r="N109">
        <v>1.093</v>
      </c>
      <c r="O109">
        <v>78.69</v>
      </c>
      <c r="P109">
        <v>72</v>
      </c>
      <c r="Q109">
        <v>202227</v>
      </c>
      <c r="R109">
        <v>202326</v>
      </c>
      <c r="V109">
        <v>33</v>
      </c>
      <c r="AO109" t="s">
        <v>44</v>
      </c>
      <c r="AP109" t="s">
        <v>45</v>
      </c>
      <c r="BE109" t="s">
        <v>46</v>
      </c>
      <c r="BF109" t="s">
        <v>47</v>
      </c>
      <c r="BM109" t="s">
        <v>46</v>
      </c>
    </row>
    <row r="110" spans="1:65">
      <c r="A110">
        <v>74375</v>
      </c>
      <c r="B110" t="s">
        <v>166</v>
      </c>
      <c r="C110">
        <v>731</v>
      </c>
      <c r="D110" t="s">
        <v>42</v>
      </c>
      <c r="E110" t="s">
        <v>43</v>
      </c>
      <c r="G110">
        <v>1.163</v>
      </c>
      <c r="H110">
        <v>83.73</v>
      </c>
      <c r="I110">
        <v>0.3</v>
      </c>
      <c r="J110">
        <v>1.6619999999999999</v>
      </c>
      <c r="K110">
        <v>2.76</v>
      </c>
      <c r="L110">
        <v>0</v>
      </c>
      <c r="M110">
        <v>0</v>
      </c>
      <c r="N110">
        <v>1.6619999999999999</v>
      </c>
      <c r="O110">
        <v>119.66</v>
      </c>
      <c r="P110">
        <v>72</v>
      </c>
      <c r="Q110">
        <v>202227</v>
      </c>
      <c r="R110">
        <v>202326</v>
      </c>
      <c r="V110">
        <v>52</v>
      </c>
      <c r="AO110" t="s">
        <v>44</v>
      </c>
      <c r="AP110" t="s">
        <v>45</v>
      </c>
      <c r="BE110" t="s">
        <v>46</v>
      </c>
      <c r="BF110" t="s">
        <v>47</v>
      </c>
      <c r="BM110" t="s">
        <v>46</v>
      </c>
    </row>
    <row r="111" spans="1:65">
      <c r="A111">
        <v>74378</v>
      </c>
      <c r="B111" t="s">
        <v>167</v>
      </c>
      <c r="C111">
        <v>731</v>
      </c>
      <c r="D111" t="s">
        <v>42</v>
      </c>
      <c r="E111" t="s">
        <v>43</v>
      </c>
      <c r="G111">
        <v>0.68300000000000005</v>
      </c>
      <c r="H111">
        <v>49.17</v>
      </c>
      <c r="I111">
        <v>0.3</v>
      </c>
      <c r="J111">
        <v>0.97599999999999998</v>
      </c>
      <c r="K111">
        <v>0.95</v>
      </c>
      <c r="L111">
        <v>0</v>
      </c>
      <c r="M111">
        <v>0</v>
      </c>
      <c r="N111">
        <v>0.97599999999999998</v>
      </c>
      <c r="O111">
        <v>70.27</v>
      </c>
      <c r="P111">
        <v>72</v>
      </c>
      <c r="Q111">
        <v>202227</v>
      </c>
      <c r="R111">
        <v>202326</v>
      </c>
      <c r="V111">
        <v>25</v>
      </c>
      <c r="AO111" t="s">
        <v>44</v>
      </c>
      <c r="AP111" t="s">
        <v>45</v>
      </c>
      <c r="BE111" t="s">
        <v>46</v>
      </c>
      <c r="BF111" t="s">
        <v>47</v>
      </c>
      <c r="BM111" t="s">
        <v>46</v>
      </c>
    </row>
    <row r="112" spans="1:65">
      <c r="A112">
        <v>74398</v>
      </c>
      <c r="B112" t="s">
        <v>168</v>
      </c>
      <c r="C112">
        <v>731</v>
      </c>
      <c r="D112" t="s">
        <v>42</v>
      </c>
      <c r="E112" t="s">
        <v>43</v>
      </c>
      <c r="G112">
        <v>0.69</v>
      </c>
      <c r="H112">
        <v>49.68</v>
      </c>
      <c r="I112">
        <v>0.3</v>
      </c>
      <c r="J112">
        <v>0.98599999999999999</v>
      </c>
      <c r="K112">
        <v>0.97</v>
      </c>
      <c r="L112">
        <v>0</v>
      </c>
      <c r="M112">
        <v>0</v>
      </c>
      <c r="N112">
        <v>0.98599999999999999</v>
      </c>
      <c r="O112">
        <v>70.989999999999995</v>
      </c>
      <c r="P112">
        <v>72</v>
      </c>
      <c r="Q112">
        <v>202227</v>
      </c>
      <c r="R112">
        <v>202326</v>
      </c>
      <c r="V112">
        <v>26</v>
      </c>
      <c r="AO112" t="s">
        <v>44</v>
      </c>
      <c r="AP112" t="s">
        <v>45</v>
      </c>
      <c r="BE112" t="s">
        <v>46</v>
      </c>
      <c r="BF112" t="s">
        <v>47</v>
      </c>
      <c r="BM112" t="s">
        <v>46</v>
      </c>
    </row>
    <row r="113" spans="1:65">
      <c r="A113">
        <v>74547</v>
      </c>
      <c r="B113" t="s">
        <v>169</v>
      </c>
      <c r="C113">
        <v>731</v>
      </c>
      <c r="D113" t="s">
        <v>42</v>
      </c>
      <c r="E113" t="s">
        <v>43</v>
      </c>
      <c r="G113">
        <v>0.68300000000000005</v>
      </c>
      <c r="H113">
        <v>49.17</v>
      </c>
      <c r="I113">
        <v>0.3</v>
      </c>
      <c r="J113">
        <v>0.97599999999999998</v>
      </c>
      <c r="K113">
        <v>0.95</v>
      </c>
      <c r="L113">
        <v>0</v>
      </c>
      <c r="M113">
        <v>0</v>
      </c>
      <c r="N113">
        <v>0.97599999999999998</v>
      </c>
      <c r="O113">
        <v>70.27</v>
      </c>
      <c r="P113">
        <v>72</v>
      </c>
      <c r="Q113">
        <v>202227</v>
      </c>
      <c r="R113">
        <v>202326</v>
      </c>
      <c r="V113">
        <v>25</v>
      </c>
      <c r="BE113" t="s">
        <v>46</v>
      </c>
      <c r="BF113" t="s">
        <v>47</v>
      </c>
      <c r="BM113" t="s">
        <v>46</v>
      </c>
    </row>
    <row r="114" spans="1:65">
      <c r="A114">
        <v>74548</v>
      </c>
      <c r="B114" t="s">
        <v>170</v>
      </c>
      <c r="C114">
        <v>731</v>
      </c>
      <c r="D114" t="s">
        <v>42</v>
      </c>
      <c r="E114" t="s">
        <v>43</v>
      </c>
      <c r="G114">
        <v>0.68300000000000005</v>
      </c>
      <c r="H114">
        <v>49.17</v>
      </c>
      <c r="I114">
        <v>0.3</v>
      </c>
      <c r="J114">
        <v>0.97599999999999998</v>
      </c>
      <c r="K114">
        <v>0.95</v>
      </c>
      <c r="L114">
        <v>0</v>
      </c>
      <c r="M114">
        <v>0</v>
      </c>
      <c r="N114">
        <v>0.97599999999999998</v>
      </c>
      <c r="O114">
        <v>70.27</v>
      </c>
      <c r="P114">
        <v>72</v>
      </c>
      <c r="Q114">
        <v>202227</v>
      </c>
      <c r="R114">
        <v>202326</v>
      </c>
      <c r="V114">
        <v>25</v>
      </c>
      <c r="BE114" t="s">
        <v>46</v>
      </c>
      <c r="BF114" t="s">
        <v>47</v>
      </c>
      <c r="BM114" t="s">
        <v>46</v>
      </c>
    </row>
    <row r="115" spans="1:65">
      <c r="A115">
        <v>74553</v>
      </c>
      <c r="B115" t="s">
        <v>171</v>
      </c>
      <c r="C115">
        <v>731</v>
      </c>
      <c r="D115" t="s">
        <v>42</v>
      </c>
      <c r="E115" t="s">
        <v>43</v>
      </c>
      <c r="G115">
        <v>0.77</v>
      </c>
      <c r="H115">
        <v>55.44</v>
      </c>
      <c r="I115">
        <v>0.3</v>
      </c>
      <c r="J115">
        <v>1.1000000000000001</v>
      </c>
      <c r="K115">
        <v>1.21</v>
      </c>
      <c r="L115">
        <v>0</v>
      </c>
      <c r="M115">
        <v>0</v>
      </c>
      <c r="N115">
        <v>1.1000000000000001</v>
      </c>
      <c r="O115">
        <v>79.2</v>
      </c>
      <c r="P115">
        <v>72</v>
      </c>
      <c r="Q115">
        <v>202227</v>
      </c>
      <c r="R115">
        <v>202326</v>
      </c>
      <c r="V115">
        <v>34</v>
      </c>
      <c r="AG115" t="s">
        <v>79</v>
      </c>
      <c r="AH115" t="s">
        <v>80</v>
      </c>
      <c r="AM115" t="s">
        <v>63</v>
      </c>
      <c r="AN115" t="s">
        <v>64</v>
      </c>
      <c r="BE115" t="s">
        <v>46</v>
      </c>
      <c r="BF115" t="s">
        <v>47</v>
      </c>
      <c r="BM115" t="s">
        <v>46</v>
      </c>
    </row>
    <row r="116" spans="1:65">
      <c r="A116">
        <v>74558</v>
      </c>
      <c r="B116" t="s">
        <v>172</v>
      </c>
      <c r="C116">
        <v>731</v>
      </c>
      <c r="D116" t="s">
        <v>42</v>
      </c>
      <c r="E116" t="s">
        <v>43</v>
      </c>
      <c r="G116">
        <v>0.84</v>
      </c>
      <c r="H116">
        <v>60.48</v>
      </c>
      <c r="I116">
        <v>0.3</v>
      </c>
      <c r="J116">
        <v>1.2</v>
      </c>
      <c r="K116">
        <v>1.44</v>
      </c>
      <c r="L116">
        <v>0</v>
      </c>
      <c r="M116">
        <v>0</v>
      </c>
      <c r="N116">
        <v>1.2</v>
      </c>
      <c r="O116">
        <v>86.4</v>
      </c>
      <c r="P116">
        <v>72</v>
      </c>
      <c r="Q116">
        <v>202227</v>
      </c>
      <c r="R116">
        <v>202326</v>
      </c>
      <c r="V116">
        <v>40</v>
      </c>
      <c r="AG116" t="s">
        <v>79</v>
      </c>
      <c r="AH116" t="s">
        <v>80</v>
      </c>
      <c r="BE116" t="s">
        <v>46</v>
      </c>
      <c r="BF116" t="s">
        <v>47</v>
      </c>
      <c r="BM116" t="s">
        <v>46</v>
      </c>
    </row>
    <row r="117" spans="1:65">
      <c r="A117">
        <v>74560</v>
      </c>
      <c r="B117" t="s">
        <v>173</v>
      </c>
      <c r="C117">
        <v>731</v>
      </c>
      <c r="D117" t="s">
        <v>42</v>
      </c>
      <c r="E117" t="s">
        <v>43</v>
      </c>
      <c r="G117">
        <v>0.63</v>
      </c>
      <c r="H117">
        <v>45.36</v>
      </c>
      <c r="I117">
        <v>0.3</v>
      </c>
      <c r="J117">
        <v>0.9</v>
      </c>
      <c r="K117">
        <v>0.81</v>
      </c>
      <c r="L117">
        <v>0</v>
      </c>
      <c r="M117">
        <v>0</v>
      </c>
      <c r="N117">
        <v>0.9</v>
      </c>
      <c r="O117">
        <v>64.8</v>
      </c>
      <c r="P117">
        <v>72</v>
      </c>
      <c r="Q117">
        <v>202227</v>
      </c>
      <c r="R117">
        <v>202326</v>
      </c>
      <c r="V117">
        <v>19</v>
      </c>
      <c r="AM117" t="s">
        <v>63</v>
      </c>
      <c r="AN117" t="s">
        <v>64</v>
      </c>
      <c r="BE117" t="s">
        <v>46</v>
      </c>
      <c r="BF117" t="s">
        <v>47</v>
      </c>
      <c r="BM117" t="s">
        <v>46</v>
      </c>
    </row>
    <row r="118" spans="1:65">
      <c r="A118">
        <v>75172</v>
      </c>
      <c r="B118" t="s">
        <v>174</v>
      </c>
      <c r="C118">
        <v>731</v>
      </c>
      <c r="D118" t="s">
        <v>42</v>
      </c>
      <c r="E118" t="s">
        <v>43</v>
      </c>
      <c r="G118">
        <v>0.61499999999999999</v>
      </c>
      <c r="H118">
        <v>44.28</v>
      </c>
      <c r="I118">
        <v>0.3</v>
      </c>
      <c r="J118">
        <v>0.879</v>
      </c>
      <c r="K118">
        <v>0.77</v>
      </c>
      <c r="L118">
        <v>0</v>
      </c>
      <c r="M118">
        <v>0</v>
      </c>
      <c r="N118">
        <v>0.879</v>
      </c>
      <c r="O118">
        <v>63.28</v>
      </c>
      <c r="P118">
        <v>72</v>
      </c>
      <c r="Q118">
        <v>202227</v>
      </c>
      <c r="R118">
        <v>202326</v>
      </c>
      <c r="V118">
        <v>17</v>
      </c>
      <c r="AM118" t="s">
        <v>63</v>
      </c>
      <c r="AN118" t="s">
        <v>64</v>
      </c>
      <c r="BE118" t="s">
        <v>46</v>
      </c>
      <c r="BF118" t="s">
        <v>47</v>
      </c>
      <c r="BM118" t="s">
        <v>46</v>
      </c>
    </row>
    <row r="119" spans="1:65">
      <c r="A119">
        <v>75950</v>
      </c>
      <c r="B119" t="s">
        <v>175</v>
      </c>
      <c r="C119">
        <v>731</v>
      </c>
      <c r="D119" t="s">
        <v>42</v>
      </c>
      <c r="E119" t="s">
        <v>43</v>
      </c>
      <c r="G119">
        <v>0.64500000000000002</v>
      </c>
      <c r="H119">
        <v>46.44</v>
      </c>
      <c r="I119">
        <v>0.3</v>
      </c>
      <c r="J119">
        <v>0.92200000000000004</v>
      </c>
      <c r="K119">
        <v>0.85</v>
      </c>
      <c r="L119">
        <v>0</v>
      </c>
      <c r="M119">
        <v>0</v>
      </c>
      <c r="N119">
        <v>0.92200000000000004</v>
      </c>
      <c r="O119">
        <v>66.38</v>
      </c>
      <c r="P119">
        <v>72</v>
      </c>
      <c r="Q119">
        <v>202227</v>
      </c>
      <c r="R119">
        <v>202326</v>
      </c>
      <c r="V119">
        <v>21</v>
      </c>
      <c r="AM119" t="s">
        <v>63</v>
      </c>
      <c r="AN119" t="s">
        <v>64</v>
      </c>
      <c r="BE119" t="s">
        <v>46</v>
      </c>
      <c r="BF119" t="s">
        <v>47</v>
      </c>
      <c r="BM119" t="s">
        <v>46</v>
      </c>
    </row>
    <row r="120" spans="1:65">
      <c r="A120">
        <v>75951</v>
      </c>
      <c r="B120" t="s">
        <v>176</v>
      </c>
      <c r="C120">
        <v>731</v>
      </c>
      <c r="D120" t="s">
        <v>42</v>
      </c>
      <c r="E120" t="s">
        <v>43</v>
      </c>
      <c r="G120">
        <v>0.76500000000000001</v>
      </c>
      <c r="H120">
        <v>55.08</v>
      </c>
      <c r="I120">
        <v>0.3</v>
      </c>
      <c r="J120">
        <v>1.093</v>
      </c>
      <c r="K120">
        <v>1.19</v>
      </c>
      <c r="L120">
        <v>0</v>
      </c>
      <c r="M120">
        <v>0</v>
      </c>
      <c r="N120">
        <v>1.093</v>
      </c>
      <c r="O120">
        <v>78.69</v>
      </c>
      <c r="P120">
        <v>72</v>
      </c>
      <c r="Q120">
        <v>202227</v>
      </c>
      <c r="R120">
        <v>202326</v>
      </c>
      <c r="V120">
        <v>33</v>
      </c>
      <c r="AO120" t="s">
        <v>44</v>
      </c>
      <c r="AP120" t="s">
        <v>45</v>
      </c>
      <c r="BE120" t="s">
        <v>46</v>
      </c>
      <c r="BF120" t="s">
        <v>47</v>
      </c>
      <c r="BM120" t="s">
        <v>46</v>
      </c>
    </row>
    <row r="121" spans="1:65">
      <c r="A121">
        <v>76049</v>
      </c>
      <c r="B121" t="s">
        <v>177</v>
      </c>
      <c r="C121">
        <v>731</v>
      </c>
      <c r="D121" t="s">
        <v>42</v>
      </c>
      <c r="E121" t="s">
        <v>43</v>
      </c>
      <c r="G121">
        <v>0.60799999999999998</v>
      </c>
      <c r="H121">
        <v>43.77</v>
      </c>
      <c r="I121">
        <v>0.3</v>
      </c>
      <c r="J121">
        <v>0.86899999999999999</v>
      </c>
      <c r="K121">
        <v>0.75</v>
      </c>
      <c r="L121">
        <v>0</v>
      </c>
      <c r="M121">
        <v>0</v>
      </c>
      <c r="N121">
        <v>0.86899999999999999</v>
      </c>
      <c r="O121">
        <v>62.56</v>
      </c>
      <c r="P121">
        <v>72</v>
      </c>
      <c r="Q121">
        <v>202227</v>
      </c>
      <c r="R121">
        <v>202326</v>
      </c>
      <c r="V121">
        <v>16</v>
      </c>
      <c r="AO121" t="s">
        <v>44</v>
      </c>
      <c r="AP121" t="s">
        <v>45</v>
      </c>
      <c r="BE121" t="s">
        <v>46</v>
      </c>
      <c r="BF121" t="s">
        <v>47</v>
      </c>
      <c r="BM121" t="s">
        <v>46</v>
      </c>
    </row>
    <row r="122" spans="1:65">
      <c r="A122">
        <v>76376</v>
      </c>
      <c r="B122" t="s">
        <v>178</v>
      </c>
      <c r="C122">
        <v>731</v>
      </c>
      <c r="D122" t="s">
        <v>42</v>
      </c>
      <c r="E122" t="s">
        <v>43</v>
      </c>
      <c r="G122">
        <v>0.61499999999999999</v>
      </c>
      <c r="H122">
        <v>44.28</v>
      </c>
      <c r="I122">
        <v>0.3</v>
      </c>
      <c r="J122">
        <v>0.879</v>
      </c>
      <c r="K122">
        <v>0.77</v>
      </c>
      <c r="L122">
        <v>0</v>
      </c>
      <c r="M122">
        <v>0</v>
      </c>
      <c r="N122">
        <v>0.879</v>
      </c>
      <c r="O122">
        <v>63.28</v>
      </c>
      <c r="P122">
        <v>72</v>
      </c>
      <c r="Q122">
        <v>202227</v>
      </c>
      <c r="R122">
        <v>202326</v>
      </c>
      <c r="V122">
        <v>17</v>
      </c>
      <c r="AM122" t="s">
        <v>63</v>
      </c>
      <c r="AN122" t="s">
        <v>64</v>
      </c>
      <c r="BE122" t="s">
        <v>46</v>
      </c>
      <c r="BF122" t="s">
        <v>47</v>
      </c>
      <c r="BM122" t="s">
        <v>46</v>
      </c>
    </row>
    <row r="123" spans="1:65">
      <c r="A123">
        <v>76638</v>
      </c>
      <c r="B123" t="s">
        <v>179</v>
      </c>
      <c r="C123">
        <v>731</v>
      </c>
      <c r="D123" t="s">
        <v>42</v>
      </c>
      <c r="E123" t="s">
        <v>43</v>
      </c>
      <c r="G123">
        <v>1.05</v>
      </c>
      <c r="H123">
        <v>75.599999999999994</v>
      </c>
      <c r="I123">
        <v>0.3</v>
      </c>
      <c r="J123">
        <v>1.5</v>
      </c>
      <c r="K123">
        <v>2.25</v>
      </c>
      <c r="L123">
        <v>0</v>
      </c>
      <c r="M123">
        <v>0</v>
      </c>
      <c r="N123">
        <v>1.5</v>
      </c>
      <c r="O123">
        <v>108</v>
      </c>
      <c r="P123">
        <v>72</v>
      </c>
      <c r="Q123">
        <v>202227</v>
      </c>
      <c r="R123">
        <v>202326</v>
      </c>
      <c r="V123">
        <v>49</v>
      </c>
      <c r="AG123" t="s">
        <v>79</v>
      </c>
      <c r="AH123" t="s">
        <v>80</v>
      </c>
      <c r="AO123" t="s">
        <v>44</v>
      </c>
      <c r="AP123" t="s">
        <v>45</v>
      </c>
      <c r="BE123" t="s">
        <v>46</v>
      </c>
      <c r="BF123" t="s">
        <v>47</v>
      </c>
      <c r="BM123" t="s">
        <v>46</v>
      </c>
    </row>
    <row r="124" spans="1:65">
      <c r="A124">
        <v>77627</v>
      </c>
      <c r="B124" t="s">
        <v>180</v>
      </c>
      <c r="C124">
        <v>731</v>
      </c>
      <c r="D124" t="s">
        <v>42</v>
      </c>
      <c r="E124" t="s">
        <v>43</v>
      </c>
      <c r="G124">
        <v>0.56299999999999994</v>
      </c>
      <c r="H124">
        <v>40.53</v>
      </c>
      <c r="I124">
        <v>0.3</v>
      </c>
      <c r="J124">
        <v>0.80500000000000005</v>
      </c>
      <c r="K124">
        <v>0.64</v>
      </c>
      <c r="L124">
        <v>0</v>
      </c>
      <c r="M124">
        <v>0</v>
      </c>
      <c r="N124">
        <v>0.80500000000000005</v>
      </c>
      <c r="O124">
        <v>57.96</v>
      </c>
      <c r="P124">
        <v>72</v>
      </c>
      <c r="Q124">
        <v>202227</v>
      </c>
      <c r="R124">
        <v>202326</v>
      </c>
      <c r="V124">
        <v>10</v>
      </c>
      <c r="AG124" t="s">
        <v>79</v>
      </c>
      <c r="AH124" t="s">
        <v>80</v>
      </c>
      <c r="AO124" t="s">
        <v>44</v>
      </c>
      <c r="AP124" t="s">
        <v>45</v>
      </c>
      <c r="BE124" t="s">
        <v>46</v>
      </c>
      <c r="BF124" t="s">
        <v>47</v>
      </c>
      <c r="BM124" t="s">
        <v>46</v>
      </c>
    </row>
    <row r="125" spans="1:65">
      <c r="A125">
        <v>78427</v>
      </c>
      <c r="B125" t="s">
        <v>181</v>
      </c>
      <c r="C125">
        <v>731</v>
      </c>
      <c r="D125" t="s">
        <v>42</v>
      </c>
      <c r="E125" t="s">
        <v>43</v>
      </c>
      <c r="G125">
        <v>0.60799999999999998</v>
      </c>
      <c r="H125">
        <v>43.77</v>
      </c>
      <c r="I125">
        <v>0.3</v>
      </c>
      <c r="J125">
        <v>0.86899999999999999</v>
      </c>
      <c r="K125">
        <v>0.75</v>
      </c>
      <c r="L125">
        <v>0</v>
      </c>
      <c r="M125">
        <v>0</v>
      </c>
      <c r="N125">
        <v>0.86899999999999999</v>
      </c>
      <c r="O125">
        <v>62.56</v>
      </c>
      <c r="P125">
        <v>72</v>
      </c>
      <c r="Q125">
        <v>202227</v>
      </c>
      <c r="R125">
        <v>202326</v>
      </c>
      <c r="V125">
        <v>16</v>
      </c>
      <c r="AO125" t="s">
        <v>44</v>
      </c>
      <c r="AP125" t="s">
        <v>45</v>
      </c>
      <c r="BE125" t="s">
        <v>46</v>
      </c>
      <c r="BF125" t="s">
        <v>47</v>
      </c>
      <c r="BM125" t="s">
        <v>46</v>
      </c>
    </row>
    <row r="126" spans="1:65">
      <c r="A126">
        <v>79024</v>
      </c>
      <c r="B126" t="s">
        <v>182</v>
      </c>
      <c r="C126">
        <v>731</v>
      </c>
      <c r="D126" t="s">
        <v>42</v>
      </c>
      <c r="E126" t="s">
        <v>43</v>
      </c>
      <c r="G126">
        <v>0.86</v>
      </c>
      <c r="H126">
        <v>61.92</v>
      </c>
      <c r="I126">
        <v>0.3</v>
      </c>
      <c r="J126">
        <v>1.2290000000000001</v>
      </c>
      <c r="K126">
        <v>1.51</v>
      </c>
      <c r="L126">
        <v>0</v>
      </c>
      <c r="M126">
        <v>0</v>
      </c>
      <c r="N126">
        <v>1.2290000000000001</v>
      </c>
      <c r="O126">
        <v>88.48</v>
      </c>
      <c r="P126">
        <v>72</v>
      </c>
      <c r="Q126">
        <v>202227</v>
      </c>
      <c r="R126">
        <v>202326</v>
      </c>
      <c r="V126">
        <v>41</v>
      </c>
      <c r="AG126" t="s">
        <v>79</v>
      </c>
      <c r="AH126" t="s">
        <v>80</v>
      </c>
      <c r="AO126" t="s">
        <v>44</v>
      </c>
      <c r="AP126" t="s">
        <v>45</v>
      </c>
      <c r="BE126" t="s">
        <v>46</v>
      </c>
      <c r="BF126" t="s">
        <v>47</v>
      </c>
      <c r="BM126" t="s">
        <v>46</v>
      </c>
    </row>
    <row r="127" spans="1:65">
      <c r="A127">
        <v>79082</v>
      </c>
      <c r="B127" t="s">
        <v>183</v>
      </c>
      <c r="C127">
        <v>731</v>
      </c>
      <c r="D127" t="s">
        <v>42</v>
      </c>
      <c r="E127" t="s">
        <v>43</v>
      </c>
      <c r="G127">
        <v>0.76500000000000001</v>
      </c>
      <c r="H127">
        <v>55.08</v>
      </c>
      <c r="I127">
        <v>0.3</v>
      </c>
      <c r="J127">
        <v>1.093</v>
      </c>
      <c r="K127">
        <v>1.19</v>
      </c>
      <c r="L127">
        <v>0</v>
      </c>
      <c r="M127">
        <v>0</v>
      </c>
      <c r="N127">
        <v>1.093</v>
      </c>
      <c r="O127">
        <v>78.69</v>
      </c>
      <c r="P127">
        <v>72</v>
      </c>
      <c r="Q127">
        <v>202227</v>
      </c>
      <c r="R127">
        <v>202326</v>
      </c>
      <c r="V127">
        <v>33</v>
      </c>
      <c r="AO127" t="s">
        <v>44</v>
      </c>
      <c r="AP127" t="s">
        <v>45</v>
      </c>
      <c r="BE127" t="s">
        <v>46</v>
      </c>
      <c r="BF127" t="s">
        <v>47</v>
      </c>
      <c r="BM127" t="s">
        <v>46</v>
      </c>
    </row>
    <row r="128" spans="1:65">
      <c r="A128">
        <v>79091</v>
      </c>
      <c r="B128" t="s">
        <v>184</v>
      </c>
      <c r="C128">
        <v>731</v>
      </c>
      <c r="D128" t="s">
        <v>42</v>
      </c>
      <c r="E128" t="s">
        <v>43</v>
      </c>
      <c r="G128">
        <v>0.64500000000000002</v>
      </c>
      <c r="H128">
        <v>46.44</v>
      </c>
      <c r="I128">
        <v>0.3</v>
      </c>
      <c r="J128">
        <v>0.92200000000000004</v>
      </c>
      <c r="K128">
        <v>0.85</v>
      </c>
      <c r="L128">
        <v>0</v>
      </c>
      <c r="M128">
        <v>0</v>
      </c>
      <c r="N128">
        <v>0.92200000000000004</v>
      </c>
      <c r="O128">
        <v>66.38</v>
      </c>
      <c r="P128">
        <v>72</v>
      </c>
      <c r="Q128">
        <v>202227</v>
      </c>
      <c r="R128">
        <v>202326</v>
      </c>
      <c r="V128">
        <v>21</v>
      </c>
      <c r="AO128" t="s">
        <v>44</v>
      </c>
      <c r="AP128" t="s">
        <v>45</v>
      </c>
      <c r="BE128" t="s">
        <v>46</v>
      </c>
      <c r="BF128" t="s">
        <v>47</v>
      </c>
      <c r="BM128" t="s">
        <v>46</v>
      </c>
    </row>
    <row r="129" spans="1:65">
      <c r="A129">
        <v>79127</v>
      </c>
      <c r="B129" t="s">
        <v>185</v>
      </c>
      <c r="C129">
        <v>731</v>
      </c>
      <c r="D129" t="s">
        <v>42</v>
      </c>
      <c r="E129" t="s">
        <v>43</v>
      </c>
      <c r="G129">
        <v>0.86299999999999999</v>
      </c>
      <c r="H129">
        <v>62.13</v>
      </c>
      <c r="I129">
        <v>0.3</v>
      </c>
      <c r="J129">
        <v>1.2330000000000001</v>
      </c>
      <c r="K129">
        <v>1.52</v>
      </c>
      <c r="L129">
        <v>0</v>
      </c>
      <c r="M129">
        <v>0</v>
      </c>
      <c r="N129">
        <v>1.2330000000000001</v>
      </c>
      <c r="O129">
        <v>88.77</v>
      </c>
      <c r="P129">
        <v>72</v>
      </c>
      <c r="Q129">
        <v>202227</v>
      </c>
      <c r="R129">
        <v>202326</v>
      </c>
      <c r="V129">
        <v>42</v>
      </c>
      <c r="AO129" t="s">
        <v>44</v>
      </c>
      <c r="AP129" t="s">
        <v>45</v>
      </c>
      <c r="BE129" t="s">
        <v>46</v>
      </c>
      <c r="BF129" t="s">
        <v>47</v>
      </c>
      <c r="BM129" t="s">
        <v>46</v>
      </c>
    </row>
    <row r="130" spans="1:65">
      <c r="A130">
        <v>79130</v>
      </c>
      <c r="B130" t="s">
        <v>186</v>
      </c>
      <c r="C130">
        <v>731</v>
      </c>
      <c r="D130" t="s">
        <v>42</v>
      </c>
      <c r="E130" t="s">
        <v>43</v>
      </c>
      <c r="G130">
        <v>0.69</v>
      </c>
      <c r="H130">
        <v>49.68</v>
      </c>
      <c r="I130">
        <v>0.3</v>
      </c>
      <c r="J130">
        <v>0.98599999999999999</v>
      </c>
      <c r="K130">
        <v>0.97</v>
      </c>
      <c r="L130">
        <v>0</v>
      </c>
      <c r="M130">
        <v>0</v>
      </c>
      <c r="N130">
        <v>0.98599999999999999</v>
      </c>
      <c r="O130">
        <v>70.989999999999995</v>
      </c>
      <c r="P130">
        <v>72</v>
      </c>
      <c r="Q130">
        <v>202227</v>
      </c>
      <c r="R130">
        <v>202326</v>
      </c>
      <c r="V130">
        <v>26</v>
      </c>
      <c r="AG130" t="s">
        <v>79</v>
      </c>
      <c r="AH130" t="s">
        <v>80</v>
      </c>
      <c r="AO130" t="s">
        <v>44</v>
      </c>
      <c r="AP130" t="s">
        <v>45</v>
      </c>
      <c r="BE130" t="s">
        <v>46</v>
      </c>
      <c r="BF130" t="s">
        <v>47</v>
      </c>
      <c r="BM130" t="s">
        <v>46</v>
      </c>
    </row>
    <row r="131" spans="1:65">
      <c r="A131">
        <v>79132</v>
      </c>
      <c r="B131" t="s">
        <v>187</v>
      </c>
      <c r="C131">
        <v>731</v>
      </c>
      <c r="D131" t="s">
        <v>42</v>
      </c>
      <c r="E131" t="s">
        <v>43</v>
      </c>
      <c r="G131">
        <v>0.74299999999999999</v>
      </c>
      <c r="H131">
        <v>53.49</v>
      </c>
      <c r="I131">
        <v>0.3</v>
      </c>
      <c r="J131">
        <v>1.0620000000000001</v>
      </c>
      <c r="K131">
        <v>1.1200000000000001</v>
      </c>
      <c r="L131">
        <v>0</v>
      </c>
      <c r="M131">
        <v>0</v>
      </c>
      <c r="N131">
        <v>1.0620000000000001</v>
      </c>
      <c r="O131">
        <v>76.459999999999994</v>
      </c>
      <c r="P131">
        <v>72</v>
      </c>
      <c r="Q131">
        <v>202227</v>
      </c>
      <c r="R131">
        <v>202326</v>
      </c>
      <c r="V131">
        <v>31</v>
      </c>
      <c r="AO131" t="s">
        <v>44</v>
      </c>
      <c r="AP131" t="s">
        <v>45</v>
      </c>
      <c r="BE131" t="s">
        <v>46</v>
      </c>
      <c r="BF131" t="s">
        <v>47</v>
      </c>
      <c r="BM131" t="s">
        <v>46</v>
      </c>
    </row>
    <row r="132" spans="1:65">
      <c r="A132">
        <v>79133</v>
      </c>
      <c r="B132" t="s">
        <v>188</v>
      </c>
      <c r="C132">
        <v>731</v>
      </c>
      <c r="D132" t="s">
        <v>42</v>
      </c>
      <c r="E132" t="s">
        <v>43</v>
      </c>
      <c r="G132">
        <v>0.84</v>
      </c>
      <c r="H132">
        <v>60.48</v>
      </c>
      <c r="I132">
        <v>0.3</v>
      </c>
      <c r="J132">
        <v>1.2</v>
      </c>
      <c r="K132">
        <v>1.44</v>
      </c>
      <c r="L132">
        <v>0</v>
      </c>
      <c r="M132">
        <v>0</v>
      </c>
      <c r="N132">
        <v>1.2</v>
      </c>
      <c r="O132">
        <v>86.4</v>
      </c>
      <c r="P132">
        <v>72</v>
      </c>
      <c r="Q132">
        <v>202227</v>
      </c>
      <c r="R132">
        <v>202326</v>
      </c>
      <c r="V132">
        <v>40</v>
      </c>
      <c r="AO132" t="s">
        <v>44</v>
      </c>
      <c r="AP132" t="s">
        <v>45</v>
      </c>
      <c r="BE132" t="s">
        <v>46</v>
      </c>
      <c r="BF132" t="s">
        <v>47</v>
      </c>
      <c r="BM132" t="s">
        <v>46</v>
      </c>
    </row>
    <row r="133" spans="1:65">
      <c r="A133">
        <v>79135</v>
      </c>
      <c r="B133" t="s">
        <v>189</v>
      </c>
      <c r="C133">
        <v>731</v>
      </c>
      <c r="D133" t="s">
        <v>42</v>
      </c>
      <c r="E133" t="s">
        <v>43</v>
      </c>
      <c r="G133">
        <v>0.65300000000000002</v>
      </c>
      <c r="H133">
        <v>47.01</v>
      </c>
      <c r="I133">
        <v>0.3</v>
      </c>
      <c r="J133">
        <v>0.93300000000000005</v>
      </c>
      <c r="K133">
        <v>0.87</v>
      </c>
      <c r="L133">
        <v>0</v>
      </c>
      <c r="M133">
        <v>0</v>
      </c>
      <c r="N133">
        <v>0.93300000000000005</v>
      </c>
      <c r="O133">
        <v>67.17</v>
      </c>
      <c r="P133">
        <v>72</v>
      </c>
      <c r="Q133">
        <v>202227</v>
      </c>
      <c r="R133">
        <v>202326</v>
      </c>
      <c r="V133">
        <v>22</v>
      </c>
      <c r="AO133" t="s">
        <v>44</v>
      </c>
      <c r="AP133" t="s">
        <v>45</v>
      </c>
      <c r="BE133" t="s">
        <v>46</v>
      </c>
      <c r="BF133" t="s">
        <v>47</v>
      </c>
      <c r="BM133" t="s">
        <v>46</v>
      </c>
    </row>
    <row r="134" spans="1:65">
      <c r="A134">
        <v>79511</v>
      </c>
      <c r="B134" t="s">
        <v>190</v>
      </c>
      <c r="C134">
        <v>731</v>
      </c>
      <c r="D134" t="s">
        <v>42</v>
      </c>
      <c r="E134" t="s">
        <v>43</v>
      </c>
      <c r="G134">
        <v>0.65300000000000002</v>
      </c>
      <c r="H134">
        <v>47.01</v>
      </c>
      <c r="I134">
        <v>0.3</v>
      </c>
      <c r="J134">
        <v>0.93300000000000005</v>
      </c>
      <c r="K134">
        <v>0.87</v>
      </c>
      <c r="L134">
        <v>0</v>
      </c>
      <c r="M134">
        <v>0</v>
      </c>
      <c r="N134">
        <v>0.93300000000000005</v>
      </c>
      <c r="O134">
        <v>67.17</v>
      </c>
      <c r="P134">
        <v>72</v>
      </c>
      <c r="Q134">
        <v>202227</v>
      </c>
      <c r="R134">
        <v>202326</v>
      </c>
      <c r="V134">
        <v>22</v>
      </c>
      <c r="AM134" t="s">
        <v>63</v>
      </c>
      <c r="AN134" t="s">
        <v>64</v>
      </c>
      <c r="BE134" t="s">
        <v>46</v>
      </c>
      <c r="BF134" t="s">
        <v>47</v>
      </c>
      <c r="BM134" t="s">
        <v>46</v>
      </c>
    </row>
    <row r="135" spans="1:65">
      <c r="A135">
        <v>79523</v>
      </c>
      <c r="B135" t="s">
        <v>191</v>
      </c>
      <c r="C135">
        <v>731</v>
      </c>
      <c r="D135" t="s">
        <v>42</v>
      </c>
      <c r="E135" t="s">
        <v>43</v>
      </c>
      <c r="G135">
        <v>0.64500000000000002</v>
      </c>
      <c r="H135">
        <v>46.44</v>
      </c>
      <c r="I135">
        <v>0.3</v>
      </c>
      <c r="J135">
        <v>0.92200000000000004</v>
      </c>
      <c r="K135">
        <v>0.85</v>
      </c>
      <c r="L135">
        <v>0</v>
      </c>
      <c r="M135">
        <v>0</v>
      </c>
      <c r="N135">
        <v>0.92200000000000004</v>
      </c>
      <c r="O135">
        <v>66.38</v>
      </c>
      <c r="P135">
        <v>72</v>
      </c>
      <c r="Q135">
        <v>202227</v>
      </c>
      <c r="R135">
        <v>202326</v>
      </c>
      <c r="V135">
        <v>21</v>
      </c>
      <c r="AM135" t="s">
        <v>63</v>
      </c>
      <c r="AN135" t="s">
        <v>64</v>
      </c>
      <c r="BE135" t="s">
        <v>46</v>
      </c>
      <c r="BF135" t="s">
        <v>47</v>
      </c>
      <c r="BM135" t="s">
        <v>46</v>
      </c>
    </row>
    <row r="136" spans="1:65">
      <c r="A136">
        <v>80058</v>
      </c>
      <c r="B136" t="s">
        <v>192</v>
      </c>
      <c r="C136">
        <v>731</v>
      </c>
      <c r="D136" t="s">
        <v>42</v>
      </c>
      <c r="E136" t="s">
        <v>43</v>
      </c>
      <c r="G136">
        <v>0.73299999999999998</v>
      </c>
      <c r="H136">
        <v>52.77</v>
      </c>
      <c r="I136">
        <v>0.3</v>
      </c>
      <c r="J136">
        <v>1.048</v>
      </c>
      <c r="K136">
        <v>1.0900000000000001</v>
      </c>
      <c r="L136">
        <v>0</v>
      </c>
      <c r="M136">
        <v>0</v>
      </c>
      <c r="N136">
        <v>1.048</v>
      </c>
      <c r="O136">
        <v>75.45</v>
      </c>
      <c r="P136">
        <v>72</v>
      </c>
      <c r="Q136">
        <v>202227</v>
      </c>
      <c r="R136">
        <v>202326</v>
      </c>
      <c r="V136">
        <v>30</v>
      </c>
      <c r="AE136" t="s">
        <v>77</v>
      </c>
      <c r="AF136" t="s">
        <v>78</v>
      </c>
      <c r="AG136" t="s">
        <v>79</v>
      </c>
      <c r="AH136" t="s">
        <v>80</v>
      </c>
      <c r="AO136" t="s">
        <v>44</v>
      </c>
      <c r="AP136" t="s">
        <v>45</v>
      </c>
      <c r="BE136" t="s">
        <v>46</v>
      </c>
      <c r="BF136" t="s">
        <v>47</v>
      </c>
      <c r="BM136" t="s">
        <v>46</v>
      </c>
    </row>
    <row r="137" spans="1:65">
      <c r="A137">
        <v>80059</v>
      </c>
      <c r="B137" t="s">
        <v>193</v>
      </c>
      <c r="C137">
        <v>731</v>
      </c>
      <c r="D137" t="s">
        <v>42</v>
      </c>
      <c r="E137" t="s">
        <v>43</v>
      </c>
      <c r="G137">
        <v>0.73299999999999998</v>
      </c>
      <c r="H137">
        <v>52.77</v>
      </c>
      <c r="I137">
        <v>0.3</v>
      </c>
      <c r="J137">
        <v>1.048</v>
      </c>
      <c r="K137">
        <v>1.0900000000000001</v>
      </c>
      <c r="L137">
        <v>0</v>
      </c>
      <c r="M137">
        <v>0</v>
      </c>
      <c r="N137">
        <v>1.048</v>
      </c>
      <c r="O137">
        <v>75.45</v>
      </c>
      <c r="P137">
        <v>72</v>
      </c>
      <c r="Q137">
        <v>202227</v>
      </c>
      <c r="R137">
        <v>202326</v>
      </c>
      <c r="V137">
        <v>30</v>
      </c>
      <c r="AG137" t="s">
        <v>79</v>
      </c>
      <c r="AH137" t="s">
        <v>80</v>
      </c>
      <c r="AO137" t="s">
        <v>44</v>
      </c>
      <c r="AP137" t="s">
        <v>45</v>
      </c>
      <c r="BE137" t="s">
        <v>46</v>
      </c>
      <c r="BF137" t="s">
        <v>47</v>
      </c>
      <c r="BM137" t="s">
        <v>46</v>
      </c>
    </row>
    <row r="138" spans="1:65">
      <c r="A138">
        <v>80612</v>
      </c>
      <c r="B138" t="s">
        <v>194</v>
      </c>
      <c r="C138">
        <v>731</v>
      </c>
      <c r="D138" t="s">
        <v>42</v>
      </c>
      <c r="E138" t="s">
        <v>43</v>
      </c>
      <c r="G138">
        <v>0.69</v>
      </c>
      <c r="H138">
        <v>49.68</v>
      </c>
      <c r="I138">
        <v>0.3</v>
      </c>
      <c r="J138">
        <v>0.98599999999999999</v>
      </c>
      <c r="K138">
        <v>0.97</v>
      </c>
      <c r="L138">
        <v>0</v>
      </c>
      <c r="M138">
        <v>0</v>
      </c>
      <c r="N138">
        <v>0.98599999999999999</v>
      </c>
      <c r="O138">
        <v>70.989999999999995</v>
      </c>
      <c r="P138">
        <v>72</v>
      </c>
      <c r="Q138">
        <v>202227</v>
      </c>
      <c r="R138">
        <v>202326</v>
      </c>
      <c r="V138">
        <v>26</v>
      </c>
      <c r="AO138" t="s">
        <v>44</v>
      </c>
      <c r="AP138" t="s">
        <v>45</v>
      </c>
      <c r="BE138" t="s">
        <v>46</v>
      </c>
      <c r="BF138" t="s">
        <v>47</v>
      </c>
      <c r="BM138" t="s">
        <v>46</v>
      </c>
    </row>
    <row r="139" spans="1:65">
      <c r="A139">
        <v>82076</v>
      </c>
      <c r="B139" t="s">
        <v>195</v>
      </c>
      <c r="C139">
        <v>731</v>
      </c>
      <c r="D139" t="s">
        <v>42</v>
      </c>
      <c r="E139" t="s">
        <v>43</v>
      </c>
      <c r="G139">
        <v>0.61499999999999999</v>
      </c>
      <c r="H139">
        <v>44.28</v>
      </c>
      <c r="I139">
        <v>0.3</v>
      </c>
      <c r="J139">
        <v>0.879</v>
      </c>
      <c r="K139">
        <v>0.77</v>
      </c>
      <c r="L139">
        <v>0</v>
      </c>
      <c r="M139">
        <v>0</v>
      </c>
      <c r="N139">
        <v>0.879</v>
      </c>
      <c r="O139">
        <v>63.28</v>
      </c>
      <c r="P139">
        <v>72</v>
      </c>
      <c r="Q139">
        <v>202227</v>
      </c>
      <c r="R139">
        <v>202326</v>
      </c>
      <c r="V139">
        <v>17</v>
      </c>
      <c r="AO139" t="s">
        <v>44</v>
      </c>
      <c r="AP139" t="s">
        <v>45</v>
      </c>
      <c r="BE139" t="s">
        <v>46</v>
      </c>
      <c r="BF139" t="s">
        <v>47</v>
      </c>
      <c r="BM139" t="s">
        <v>46</v>
      </c>
    </row>
    <row r="140" spans="1:65">
      <c r="A140">
        <v>82077</v>
      </c>
      <c r="B140" t="s">
        <v>196</v>
      </c>
      <c r="C140">
        <v>731</v>
      </c>
      <c r="D140" t="s">
        <v>42</v>
      </c>
      <c r="E140" t="s">
        <v>43</v>
      </c>
      <c r="G140">
        <v>0.61499999999999999</v>
      </c>
      <c r="H140">
        <v>44.28</v>
      </c>
      <c r="I140">
        <v>0.3</v>
      </c>
      <c r="J140">
        <v>0.879</v>
      </c>
      <c r="K140">
        <v>0.77</v>
      </c>
      <c r="L140">
        <v>0</v>
      </c>
      <c r="M140">
        <v>0</v>
      </c>
      <c r="N140">
        <v>0.879</v>
      </c>
      <c r="O140">
        <v>63.28</v>
      </c>
      <c r="P140">
        <v>72</v>
      </c>
      <c r="Q140">
        <v>202227</v>
      </c>
      <c r="R140">
        <v>202326</v>
      </c>
      <c r="V140">
        <v>17</v>
      </c>
      <c r="AO140" t="s">
        <v>44</v>
      </c>
      <c r="AP140" t="s">
        <v>45</v>
      </c>
      <c r="BE140" t="s">
        <v>46</v>
      </c>
      <c r="BF140" t="s">
        <v>47</v>
      </c>
      <c r="BM140" t="s">
        <v>46</v>
      </c>
    </row>
    <row r="141" spans="1:65">
      <c r="A141">
        <v>82090</v>
      </c>
      <c r="B141" t="s">
        <v>197</v>
      </c>
      <c r="C141">
        <v>731</v>
      </c>
      <c r="D141" t="s">
        <v>42</v>
      </c>
      <c r="E141" t="s">
        <v>43</v>
      </c>
      <c r="G141">
        <v>0.68300000000000005</v>
      </c>
      <c r="H141">
        <v>49.17</v>
      </c>
      <c r="I141">
        <v>0.3</v>
      </c>
      <c r="J141">
        <v>0.97599999999999998</v>
      </c>
      <c r="K141">
        <v>0.95</v>
      </c>
      <c r="L141">
        <v>0</v>
      </c>
      <c r="M141">
        <v>0</v>
      </c>
      <c r="N141">
        <v>0.97599999999999998</v>
      </c>
      <c r="O141">
        <v>70.27</v>
      </c>
      <c r="P141">
        <v>72</v>
      </c>
      <c r="Q141">
        <v>202227</v>
      </c>
      <c r="R141">
        <v>202326</v>
      </c>
      <c r="V141">
        <v>25</v>
      </c>
      <c r="AG141" t="s">
        <v>79</v>
      </c>
      <c r="AH141" t="s">
        <v>80</v>
      </c>
      <c r="AO141" t="s">
        <v>44</v>
      </c>
      <c r="AP141" t="s">
        <v>45</v>
      </c>
      <c r="BE141" t="s">
        <v>46</v>
      </c>
      <c r="BF141" t="s">
        <v>47</v>
      </c>
      <c r="BM141" t="s">
        <v>46</v>
      </c>
    </row>
    <row r="142" spans="1:65">
      <c r="A142">
        <v>84261</v>
      </c>
      <c r="B142" t="s">
        <v>198</v>
      </c>
      <c r="C142">
        <v>731</v>
      </c>
      <c r="D142" t="s">
        <v>42</v>
      </c>
      <c r="E142" t="s">
        <v>43</v>
      </c>
      <c r="G142">
        <v>0.61499999999999999</v>
      </c>
      <c r="H142">
        <v>44.28</v>
      </c>
      <c r="I142">
        <v>0.3</v>
      </c>
      <c r="J142">
        <v>0.879</v>
      </c>
      <c r="K142">
        <v>0.77</v>
      </c>
      <c r="L142">
        <v>0</v>
      </c>
      <c r="M142">
        <v>0</v>
      </c>
      <c r="N142">
        <v>0.879</v>
      </c>
      <c r="O142">
        <v>63.28</v>
      </c>
      <c r="P142">
        <v>72</v>
      </c>
      <c r="Q142">
        <v>202227</v>
      </c>
      <c r="R142">
        <v>202326</v>
      </c>
      <c r="V142">
        <v>17</v>
      </c>
      <c r="AO142" t="s">
        <v>44</v>
      </c>
      <c r="AP142" t="s">
        <v>45</v>
      </c>
      <c r="BE142" t="s">
        <v>46</v>
      </c>
      <c r="BF142" t="s">
        <v>47</v>
      </c>
      <c r="BM142" t="s">
        <v>46</v>
      </c>
    </row>
    <row r="143" spans="1:65">
      <c r="A143">
        <v>84266</v>
      </c>
      <c r="B143" t="s">
        <v>199</v>
      </c>
      <c r="C143">
        <v>731</v>
      </c>
      <c r="D143" t="s">
        <v>42</v>
      </c>
      <c r="E143" t="s">
        <v>43</v>
      </c>
      <c r="G143">
        <v>0.64500000000000002</v>
      </c>
      <c r="H143">
        <v>46.44</v>
      </c>
      <c r="I143">
        <v>0.3</v>
      </c>
      <c r="J143">
        <v>0.92200000000000004</v>
      </c>
      <c r="K143">
        <v>0.85</v>
      </c>
      <c r="L143">
        <v>0</v>
      </c>
      <c r="M143">
        <v>0</v>
      </c>
      <c r="N143">
        <v>0.92200000000000004</v>
      </c>
      <c r="O143">
        <v>66.38</v>
      </c>
      <c r="P143">
        <v>72</v>
      </c>
      <c r="Q143">
        <v>202227</v>
      </c>
      <c r="R143">
        <v>202326</v>
      </c>
      <c r="V143">
        <v>21</v>
      </c>
      <c r="AO143" t="s">
        <v>44</v>
      </c>
      <c r="AP143" t="s">
        <v>45</v>
      </c>
      <c r="BE143" t="s">
        <v>46</v>
      </c>
      <c r="BF143" t="s">
        <v>47</v>
      </c>
      <c r="BM143" t="s">
        <v>46</v>
      </c>
    </row>
    <row r="144" spans="1:65">
      <c r="A144">
        <v>84270</v>
      </c>
      <c r="B144" t="s">
        <v>200</v>
      </c>
      <c r="C144">
        <v>731</v>
      </c>
      <c r="D144" t="s">
        <v>42</v>
      </c>
      <c r="E144" t="s">
        <v>43</v>
      </c>
      <c r="G144">
        <v>0.68300000000000005</v>
      </c>
      <c r="H144">
        <v>49.17</v>
      </c>
      <c r="I144">
        <v>0.3</v>
      </c>
      <c r="J144">
        <v>0.97599999999999998</v>
      </c>
      <c r="K144">
        <v>0.95</v>
      </c>
      <c r="L144">
        <v>0</v>
      </c>
      <c r="M144">
        <v>0</v>
      </c>
      <c r="N144">
        <v>0.97599999999999998</v>
      </c>
      <c r="O144">
        <v>70.27</v>
      </c>
      <c r="P144">
        <v>72</v>
      </c>
      <c r="Q144">
        <v>202227</v>
      </c>
      <c r="R144">
        <v>202326</v>
      </c>
      <c r="V144">
        <v>25</v>
      </c>
      <c r="AO144" t="s">
        <v>44</v>
      </c>
      <c r="AP144" t="s">
        <v>45</v>
      </c>
      <c r="BE144" t="s">
        <v>46</v>
      </c>
      <c r="BF144" t="s">
        <v>47</v>
      </c>
      <c r="BM144" t="s">
        <v>46</v>
      </c>
    </row>
    <row r="145" spans="1:65">
      <c r="A145">
        <v>84279</v>
      </c>
      <c r="B145" t="s">
        <v>201</v>
      </c>
      <c r="C145">
        <v>731</v>
      </c>
      <c r="D145" t="s">
        <v>42</v>
      </c>
      <c r="E145" t="s">
        <v>43</v>
      </c>
      <c r="G145">
        <v>0.68300000000000005</v>
      </c>
      <c r="H145">
        <v>49.17</v>
      </c>
      <c r="I145">
        <v>0.3</v>
      </c>
      <c r="J145">
        <v>0.97599999999999998</v>
      </c>
      <c r="K145">
        <v>0.95</v>
      </c>
      <c r="L145">
        <v>0</v>
      </c>
      <c r="M145">
        <v>0</v>
      </c>
      <c r="N145">
        <v>0.97599999999999998</v>
      </c>
      <c r="O145">
        <v>70.27</v>
      </c>
      <c r="P145">
        <v>72</v>
      </c>
      <c r="Q145">
        <v>202227</v>
      </c>
      <c r="R145">
        <v>202326</v>
      </c>
      <c r="V145">
        <v>25</v>
      </c>
      <c r="AO145" t="s">
        <v>44</v>
      </c>
      <c r="AP145" t="s">
        <v>45</v>
      </c>
      <c r="BE145" t="s">
        <v>46</v>
      </c>
      <c r="BF145" t="s">
        <v>47</v>
      </c>
      <c r="BM145" t="s">
        <v>46</v>
      </c>
    </row>
    <row r="146" spans="1:65">
      <c r="A146">
        <v>84293</v>
      </c>
      <c r="B146" t="s">
        <v>202</v>
      </c>
      <c r="C146">
        <v>731</v>
      </c>
      <c r="D146" t="s">
        <v>42</v>
      </c>
      <c r="E146" t="s">
        <v>43</v>
      </c>
      <c r="G146">
        <v>0.68300000000000005</v>
      </c>
      <c r="H146">
        <v>49.17</v>
      </c>
      <c r="I146">
        <v>0.3</v>
      </c>
      <c r="J146">
        <v>0.97599999999999998</v>
      </c>
      <c r="K146">
        <v>0.95</v>
      </c>
      <c r="L146">
        <v>0</v>
      </c>
      <c r="M146">
        <v>0</v>
      </c>
      <c r="N146">
        <v>0.97599999999999998</v>
      </c>
      <c r="O146">
        <v>70.27</v>
      </c>
      <c r="P146">
        <v>72</v>
      </c>
      <c r="Q146">
        <v>202227</v>
      </c>
      <c r="R146">
        <v>202326</v>
      </c>
      <c r="V146">
        <v>25</v>
      </c>
      <c r="AO146" t="s">
        <v>44</v>
      </c>
      <c r="AP146" t="s">
        <v>45</v>
      </c>
      <c r="BE146" t="s">
        <v>46</v>
      </c>
      <c r="BF146" t="s">
        <v>47</v>
      </c>
      <c r="BM146" t="s">
        <v>46</v>
      </c>
    </row>
    <row r="147" spans="1:65">
      <c r="A147">
        <v>84296</v>
      </c>
      <c r="B147" t="s">
        <v>203</v>
      </c>
      <c r="C147">
        <v>731</v>
      </c>
      <c r="D147" t="s">
        <v>42</v>
      </c>
      <c r="E147" t="s">
        <v>43</v>
      </c>
      <c r="G147">
        <v>0.68300000000000005</v>
      </c>
      <c r="H147">
        <v>49.17</v>
      </c>
      <c r="I147">
        <v>0.3</v>
      </c>
      <c r="J147">
        <v>0.97599999999999998</v>
      </c>
      <c r="K147">
        <v>0.95</v>
      </c>
      <c r="L147">
        <v>0</v>
      </c>
      <c r="M147">
        <v>0</v>
      </c>
      <c r="N147">
        <v>0.97599999999999998</v>
      </c>
      <c r="O147">
        <v>70.27</v>
      </c>
      <c r="P147">
        <v>72</v>
      </c>
      <c r="Q147">
        <v>202227</v>
      </c>
      <c r="R147">
        <v>202326</v>
      </c>
      <c r="V147">
        <v>25</v>
      </c>
      <c r="AO147" t="s">
        <v>44</v>
      </c>
      <c r="AP147" t="s">
        <v>45</v>
      </c>
      <c r="BE147" t="s">
        <v>46</v>
      </c>
      <c r="BF147" t="s">
        <v>47</v>
      </c>
      <c r="BM147" t="s">
        <v>46</v>
      </c>
    </row>
    <row r="148" spans="1:65">
      <c r="A148">
        <v>84464</v>
      </c>
      <c r="B148" t="s">
        <v>204</v>
      </c>
      <c r="C148">
        <v>731</v>
      </c>
      <c r="D148" t="s">
        <v>42</v>
      </c>
      <c r="E148" t="s">
        <v>43</v>
      </c>
      <c r="G148">
        <v>0.92</v>
      </c>
      <c r="H148">
        <v>66.239999999999995</v>
      </c>
      <c r="I148">
        <v>0.3</v>
      </c>
      <c r="J148">
        <v>1.3149999999999999</v>
      </c>
      <c r="K148">
        <v>1.72</v>
      </c>
      <c r="L148">
        <v>0</v>
      </c>
      <c r="M148">
        <v>0</v>
      </c>
      <c r="N148">
        <v>1.3149999999999999</v>
      </c>
      <c r="O148">
        <v>94.68</v>
      </c>
      <c r="P148">
        <v>72</v>
      </c>
      <c r="Q148">
        <v>202227</v>
      </c>
      <c r="R148">
        <v>202326</v>
      </c>
      <c r="V148">
        <v>45</v>
      </c>
      <c r="AG148" t="s">
        <v>79</v>
      </c>
      <c r="AH148" t="s">
        <v>80</v>
      </c>
      <c r="AO148" t="s">
        <v>44</v>
      </c>
      <c r="AP148" t="s">
        <v>45</v>
      </c>
      <c r="AY148" t="s">
        <v>205</v>
      </c>
      <c r="AZ148" t="s">
        <v>206</v>
      </c>
      <c r="BM148" t="s">
        <v>205</v>
      </c>
    </row>
    <row r="149" spans="1:65">
      <c r="A149">
        <v>84562</v>
      </c>
      <c r="B149" t="s">
        <v>207</v>
      </c>
      <c r="C149">
        <v>731</v>
      </c>
      <c r="D149" t="s">
        <v>42</v>
      </c>
      <c r="E149" t="s">
        <v>43</v>
      </c>
      <c r="G149">
        <v>0.79800000000000004</v>
      </c>
      <c r="H149">
        <v>57.45</v>
      </c>
      <c r="I149">
        <v>0.3</v>
      </c>
      <c r="J149">
        <v>1.1399999999999999</v>
      </c>
      <c r="K149">
        <v>1.29</v>
      </c>
      <c r="L149">
        <v>0</v>
      </c>
      <c r="M149">
        <v>0</v>
      </c>
      <c r="N149">
        <v>1.1399999999999999</v>
      </c>
      <c r="O149">
        <v>82.08</v>
      </c>
      <c r="P149">
        <v>72</v>
      </c>
      <c r="Q149">
        <v>202227</v>
      </c>
      <c r="R149">
        <v>202326</v>
      </c>
      <c r="V149">
        <v>38</v>
      </c>
      <c r="AG149" t="s">
        <v>79</v>
      </c>
      <c r="AH149" t="s">
        <v>80</v>
      </c>
      <c r="AO149" t="s">
        <v>44</v>
      </c>
      <c r="AP149" t="s">
        <v>45</v>
      </c>
      <c r="AW149" t="s">
        <v>51</v>
      </c>
      <c r="AX149" t="s">
        <v>52</v>
      </c>
      <c r="BE149" t="s">
        <v>46</v>
      </c>
      <c r="BF149" t="s">
        <v>47</v>
      </c>
      <c r="BM149" t="s">
        <v>46</v>
      </c>
    </row>
    <row r="150" spans="1:65">
      <c r="A150">
        <v>84692</v>
      </c>
      <c r="B150" t="s">
        <v>208</v>
      </c>
      <c r="C150">
        <v>731</v>
      </c>
      <c r="D150" t="s">
        <v>42</v>
      </c>
      <c r="E150" t="s">
        <v>43</v>
      </c>
      <c r="G150">
        <v>0.93300000000000005</v>
      </c>
      <c r="H150">
        <v>67.17</v>
      </c>
      <c r="I150">
        <v>0.3</v>
      </c>
      <c r="J150">
        <v>1.333</v>
      </c>
      <c r="K150">
        <v>1.77</v>
      </c>
      <c r="L150">
        <v>0</v>
      </c>
      <c r="M150">
        <v>0</v>
      </c>
      <c r="N150">
        <v>1.333</v>
      </c>
      <c r="O150">
        <v>95.97</v>
      </c>
      <c r="P150">
        <v>72</v>
      </c>
      <c r="Q150">
        <v>202227</v>
      </c>
      <c r="R150">
        <v>202326</v>
      </c>
      <c r="V150">
        <v>46</v>
      </c>
      <c r="AG150" t="s">
        <v>79</v>
      </c>
      <c r="AH150" t="s">
        <v>80</v>
      </c>
      <c r="AO150" t="s">
        <v>44</v>
      </c>
      <c r="AP150" t="s">
        <v>45</v>
      </c>
      <c r="BE150" t="s">
        <v>46</v>
      </c>
      <c r="BF150" t="s">
        <v>47</v>
      </c>
      <c r="BM150" t="s">
        <v>46</v>
      </c>
    </row>
    <row r="151" spans="1:65">
      <c r="A151">
        <v>85478</v>
      </c>
      <c r="B151" t="s">
        <v>209</v>
      </c>
      <c r="C151">
        <v>731</v>
      </c>
      <c r="D151" t="s">
        <v>42</v>
      </c>
      <c r="E151" t="s">
        <v>43</v>
      </c>
      <c r="G151">
        <v>0.63800000000000001</v>
      </c>
      <c r="H151">
        <v>45.93</v>
      </c>
      <c r="I151">
        <v>0.3</v>
      </c>
      <c r="J151">
        <v>0.91200000000000003</v>
      </c>
      <c r="K151">
        <v>0.83</v>
      </c>
      <c r="L151">
        <v>0</v>
      </c>
      <c r="M151">
        <v>0</v>
      </c>
      <c r="N151">
        <v>0.91200000000000003</v>
      </c>
      <c r="O151">
        <v>65.66</v>
      </c>
      <c r="P151">
        <v>72</v>
      </c>
      <c r="Q151">
        <v>202227</v>
      </c>
      <c r="R151">
        <v>202326</v>
      </c>
      <c r="V151">
        <v>20</v>
      </c>
      <c r="AG151" t="s">
        <v>79</v>
      </c>
      <c r="AH151" t="s">
        <v>80</v>
      </c>
      <c r="AO151" t="s">
        <v>44</v>
      </c>
      <c r="AP151" t="s">
        <v>45</v>
      </c>
      <c r="BE151" t="s">
        <v>46</v>
      </c>
      <c r="BF151" t="s">
        <v>47</v>
      </c>
      <c r="BM151" t="s">
        <v>46</v>
      </c>
    </row>
    <row r="152" spans="1:65">
      <c r="A152">
        <v>85567</v>
      </c>
      <c r="B152" t="s">
        <v>210</v>
      </c>
      <c r="C152">
        <v>731</v>
      </c>
      <c r="D152" t="s">
        <v>42</v>
      </c>
      <c r="E152" t="s">
        <v>43</v>
      </c>
      <c r="G152">
        <v>1.073</v>
      </c>
      <c r="H152">
        <v>77.25</v>
      </c>
      <c r="I152">
        <v>0.3</v>
      </c>
      <c r="J152">
        <v>1.5329999999999999</v>
      </c>
      <c r="K152">
        <v>2.35</v>
      </c>
      <c r="L152">
        <v>0</v>
      </c>
      <c r="M152">
        <v>0</v>
      </c>
      <c r="N152">
        <v>1.5329999999999999</v>
      </c>
      <c r="O152">
        <v>110.37</v>
      </c>
      <c r="P152">
        <v>72</v>
      </c>
      <c r="Q152">
        <v>202227</v>
      </c>
      <c r="R152">
        <v>202326</v>
      </c>
      <c r="V152">
        <v>50</v>
      </c>
      <c r="AG152" t="s">
        <v>79</v>
      </c>
      <c r="AH152" t="s">
        <v>80</v>
      </c>
      <c r="AO152" t="s">
        <v>44</v>
      </c>
      <c r="AP152" t="s">
        <v>45</v>
      </c>
      <c r="AY152" t="s">
        <v>205</v>
      </c>
      <c r="AZ152" t="s">
        <v>206</v>
      </c>
      <c r="BM152" t="s">
        <v>205</v>
      </c>
    </row>
    <row r="153" spans="1:65">
      <c r="A153">
        <v>85631</v>
      </c>
      <c r="B153" t="s">
        <v>211</v>
      </c>
      <c r="C153">
        <v>731</v>
      </c>
      <c r="D153" t="s">
        <v>42</v>
      </c>
      <c r="E153" t="s">
        <v>43</v>
      </c>
      <c r="G153">
        <v>0.68300000000000005</v>
      </c>
      <c r="H153">
        <v>49.17</v>
      </c>
      <c r="I153">
        <v>0.3</v>
      </c>
      <c r="J153">
        <v>0.97599999999999998</v>
      </c>
      <c r="K153">
        <v>0.95</v>
      </c>
      <c r="L153">
        <v>0</v>
      </c>
      <c r="M153">
        <v>0</v>
      </c>
      <c r="N153">
        <v>0.97599999999999998</v>
      </c>
      <c r="O153">
        <v>70.27</v>
      </c>
      <c r="P153">
        <v>72</v>
      </c>
      <c r="Q153">
        <v>202227</v>
      </c>
      <c r="R153">
        <v>202326</v>
      </c>
      <c r="V153">
        <v>25</v>
      </c>
      <c r="AO153" t="s">
        <v>44</v>
      </c>
      <c r="AP153" t="s">
        <v>45</v>
      </c>
      <c r="BE153" t="s">
        <v>46</v>
      </c>
      <c r="BF153" t="s">
        <v>47</v>
      </c>
      <c r="BM153" t="s">
        <v>46</v>
      </c>
    </row>
    <row r="154" spans="1:65">
      <c r="A154">
        <v>85633</v>
      </c>
      <c r="B154" t="s">
        <v>212</v>
      </c>
      <c r="C154">
        <v>731</v>
      </c>
      <c r="D154" t="s">
        <v>42</v>
      </c>
      <c r="E154" t="s">
        <v>43</v>
      </c>
      <c r="G154">
        <v>0.61499999999999999</v>
      </c>
      <c r="H154">
        <v>44.28</v>
      </c>
      <c r="I154">
        <v>0.3</v>
      </c>
      <c r="J154">
        <v>0.879</v>
      </c>
      <c r="K154">
        <v>0.77</v>
      </c>
      <c r="L154">
        <v>0</v>
      </c>
      <c r="M154">
        <v>0</v>
      </c>
      <c r="N154">
        <v>0.879</v>
      </c>
      <c r="O154">
        <v>63.28</v>
      </c>
      <c r="P154">
        <v>72</v>
      </c>
      <c r="Q154">
        <v>202227</v>
      </c>
      <c r="R154">
        <v>202326</v>
      </c>
      <c r="V154">
        <v>17</v>
      </c>
      <c r="AG154" t="s">
        <v>79</v>
      </c>
      <c r="AH154" t="s">
        <v>80</v>
      </c>
      <c r="AO154" t="s">
        <v>44</v>
      </c>
      <c r="AP154" t="s">
        <v>45</v>
      </c>
      <c r="BE154" t="s">
        <v>46</v>
      </c>
      <c r="BF154" t="s">
        <v>47</v>
      </c>
      <c r="BM154" t="s">
        <v>46</v>
      </c>
    </row>
    <row r="155" spans="1:65">
      <c r="A155">
        <v>85636</v>
      </c>
      <c r="B155" t="s">
        <v>213</v>
      </c>
      <c r="C155">
        <v>731</v>
      </c>
      <c r="D155" t="s">
        <v>42</v>
      </c>
      <c r="E155" t="s">
        <v>43</v>
      </c>
      <c r="G155">
        <v>0.6</v>
      </c>
      <c r="H155">
        <v>43.2</v>
      </c>
      <c r="I155">
        <v>0.3</v>
      </c>
      <c r="J155">
        <v>0.85799999999999998</v>
      </c>
      <c r="K155">
        <v>0.73</v>
      </c>
      <c r="L155">
        <v>0</v>
      </c>
      <c r="M155">
        <v>0</v>
      </c>
      <c r="N155">
        <v>0.85799999999999998</v>
      </c>
      <c r="O155">
        <v>61.77</v>
      </c>
      <c r="P155">
        <v>72</v>
      </c>
      <c r="Q155">
        <v>202227</v>
      </c>
      <c r="R155">
        <v>202326</v>
      </c>
      <c r="V155">
        <v>15</v>
      </c>
      <c r="AO155" t="s">
        <v>44</v>
      </c>
      <c r="AP155" t="s">
        <v>45</v>
      </c>
      <c r="BE155" t="s">
        <v>46</v>
      </c>
      <c r="BF155" t="s">
        <v>47</v>
      </c>
      <c r="BM155" t="s">
        <v>46</v>
      </c>
    </row>
    <row r="156" spans="1:65">
      <c r="A156">
        <v>85669</v>
      </c>
      <c r="B156" t="s">
        <v>214</v>
      </c>
      <c r="C156">
        <v>731</v>
      </c>
      <c r="D156" t="s">
        <v>42</v>
      </c>
      <c r="E156" t="s">
        <v>43</v>
      </c>
      <c r="G156">
        <v>0.78</v>
      </c>
      <c r="H156">
        <v>56.16</v>
      </c>
      <c r="I156">
        <v>0.3</v>
      </c>
      <c r="J156">
        <v>1.115</v>
      </c>
      <c r="K156">
        <v>1.24</v>
      </c>
      <c r="L156">
        <v>0</v>
      </c>
      <c r="M156">
        <v>0</v>
      </c>
      <c r="N156">
        <v>1.115</v>
      </c>
      <c r="O156">
        <v>80.28</v>
      </c>
      <c r="P156">
        <v>72</v>
      </c>
      <c r="Q156">
        <v>202227</v>
      </c>
      <c r="R156">
        <v>202326</v>
      </c>
      <c r="V156">
        <v>36</v>
      </c>
      <c r="AO156" t="s">
        <v>44</v>
      </c>
      <c r="AP156" t="s">
        <v>45</v>
      </c>
      <c r="BE156" t="s">
        <v>46</v>
      </c>
      <c r="BF156" t="s">
        <v>47</v>
      </c>
      <c r="BM156" t="s">
        <v>46</v>
      </c>
    </row>
    <row r="157" spans="1:65">
      <c r="A157">
        <v>85671</v>
      </c>
      <c r="B157" t="s">
        <v>215</v>
      </c>
      <c r="C157">
        <v>731</v>
      </c>
      <c r="D157" t="s">
        <v>42</v>
      </c>
      <c r="E157" t="s">
        <v>43</v>
      </c>
      <c r="G157">
        <v>0.60799999999999998</v>
      </c>
      <c r="H157">
        <v>43.77</v>
      </c>
      <c r="I157">
        <v>0.3</v>
      </c>
      <c r="J157">
        <v>0.86899999999999999</v>
      </c>
      <c r="K157">
        <v>0.75</v>
      </c>
      <c r="L157">
        <v>0</v>
      </c>
      <c r="M157">
        <v>0</v>
      </c>
      <c r="N157">
        <v>0.86899999999999999</v>
      </c>
      <c r="O157">
        <v>62.56</v>
      </c>
      <c r="P157">
        <v>72</v>
      </c>
      <c r="Q157">
        <v>202227</v>
      </c>
      <c r="R157">
        <v>202326</v>
      </c>
      <c r="V157">
        <v>16</v>
      </c>
      <c r="AO157" t="s">
        <v>44</v>
      </c>
      <c r="AP157" t="s">
        <v>45</v>
      </c>
      <c r="BE157" t="s">
        <v>46</v>
      </c>
      <c r="BF157" t="s">
        <v>47</v>
      </c>
      <c r="BM157" t="s">
        <v>46</v>
      </c>
    </row>
    <row r="158" spans="1:65">
      <c r="A158">
        <v>85985</v>
      </c>
      <c r="B158" t="s">
        <v>216</v>
      </c>
      <c r="C158">
        <v>731</v>
      </c>
      <c r="D158" t="s">
        <v>42</v>
      </c>
      <c r="E158" t="s">
        <v>43</v>
      </c>
      <c r="G158">
        <v>0.73299999999999998</v>
      </c>
      <c r="H158">
        <v>52.77</v>
      </c>
      <c r="I158">
        <v>0.3</v>
      </c>
      <c r="J158">
        <v>1.048</v>
      </c>
      <c r="K158">
        <v>1.0900000000000001</v>
      </c>
      <c r="L158">
        <v>0</v>
      </c>
      <c r="M158">
        <v>0</v>
      </c>
      <c r="N158">
        <v>1.048</v>
      </c>
      <c r="O158">
        <v>75.45</v>
      </c>
      <c r="P158">
        <v>72</v>
      </c>
      <c r="Q158">
        <v>202227</v>
      </c>
      <c r="R158">
        <v>202326</v>
      </c>
      <c r="V158">
        <v>30</v>
      </c>
      <c r="AG158" t="s">
        <v>79</v>
      </c>
      <c r="AH158" t="s">
        <v>80</v>
      </c>
      <c r="AO158" t="s">
        <v>44</v>
      </c>
      <c r="AP158" t="s">
        <v>45</v>
      </c>
      <c r="BE158" t="s">
        <v>46</v>
      </c>
      <c r="BF158" t="s">
        <v>47</v>
      </c>
      <c r="BM158" t="s">
        <v>46</v>
      </c>
    </row>
    <row r="159" spans="1:65">
      <c r="A159">
        <v>86097</v>
      </c>
      <c r="B159" t="s">
        <v>217</v>
      </c>
      <c r="C159">
        <v>731</v>
      </c>
      <c r="D159" t="s">
        <v>42</v>
      </c>
      <c r="E159" t="s">
        <v>43</v>
      </c>
      <c r="G159">
        <v>0.84</v>
      </c>
      <c r="H159">
        <v>60.48</v>
      </c>
      <c r="I159">
        <v>0.3</v>
      </c>
      <c r="J159">
        <v>1.2</v>
      </c>
      <c r="K159">
        <v>1.44</v>
      </c>
      <c r="L159">
        <v>0</v>
      </c>
      <c r="M159">
        <v>0</v>
      </c>
      <c r="N159">
        <v>1.2</v>
      </c>
      <c r="O159">
        <v>86.4</v>
      </c>
      <c r="P159">
        <v>72</v>
      </c>
      <c r="Q159">
        <v>202227</v>
      </c>
      <c r="R159">
        <v>202326</v>
      </c>
      <c r="V159">
        <v>40</v>
      </c>
      <c r="AG159" t="s">
        <v>79</v>
      </c>
      <c r="AH159" t="s">
        <v>80</v>
      </c>
      <c r="AO159" t="s">
        <v>44</v>
      </c>
      <c r="AP159" t="s">
        <v>45</v>
      </c>
      <c r="BE159" t="s">
        <v>46</v>
      </c>
      <c r="BF159" t="s">
        <v>47</v>
      </c>
      <c r="BM159" t="s">
        <v>46</v>
      </c>
    </row>
    <row r="160" spans="1:65">
      <c r="A160">
        <v>87906</v>
      </c>
      <c r="B160" t="s">
        <v>218</v>
      </c>
      <c r="C160">
        <v>731</v>
      </c>
      <c r="D160" t="s">
        <v>42</v>
      </c>
      <c r="E160" t="s">
        <v>43</v>
      </c>
      <c r="G160">
        <v>0.64500000000000002</v>
      </c>
      <c r="H160">
        <v>46.44</v>
      </c>
      <c r="I160">
        <v>0.3</v>
      </c>
      <c r="J160">
        <v>0.92200000000000004</v>
      </c>
      <c r="K160">
        <v>0.85</v>
      </c>
      <c r="L160">
        <v>0</v>
      </c>
      <c r="M160">
        <v>0</v>
      </c>
      <c r="N160">
        <v>0.92200000000000004</v>
      </c>
      <c r="O160">
        <v>66.38</v>
      </c>
      <c r="P160">
        <v>72</v>
      </c>
      <c r="Q160">
        <v>202227</v>
      </c>
      <c r="R160">
        <v>202326</v>
      </c>
      <c r="V160">
        <v>21</v>
      </c>
      <c r="AO160" t="s">
        <v>44</v>
      </c>
      <c r="AP160" t="s">
        <v>45</v>
      </c>
      <c r="BE160" t="s">
        <v>46</v>
      </c>
      <c r="BF160" t="s">
        <v>47</v>
      </c>
      <c r="BM160" t="s">
        <v>46</v>
      </c>
    </row>
    <row r="161" spans="1:65">
      <c r="A161">
        <v>89667</v>
      </c>
      <c r="B161" t="s">
        <v>219</v>
      </c>
      <c r="C161">
        <v>731</v>
      </c>
      <c r="D161" t="s">
        <v>42</v>
      </c>
      <c r="E161" t="s">
        <v>43</v>
      </c>
      <c r="G161">
        <v>0.76500000000000001</v>
      </c>
      <c r="H161">
        <v>55.08</v>
      </c>
      <c r="I161">
        <v>0.3</v>
      </c>
      <c r="J161">
        <v>1.093</v>
      </c>
      <c r="K161">
        <v>1.19</v>
      </c>
      <c r="L161">
        <v>0</v>
      </c>
      <c r="M161">
        <v>0</v>
      </c>
      <c r="N161">
        <v>1.093</v>
      </c>
      <c r="O161">
        <v>78.69</v>
      </c>
      <c r="P161">
        <v>72</v>
      </c>
      <c r="Q161">
        <v>202227</v>
      </c>
      <c r="R161">
        <v>202326</v>
      </c>
      <c r="V161">
        <v>33</v>
      </c>
      <c r="AO161" t="s">
        <v>44</v>
      </c>
      <c r="AP161" t="s">
        <v>45</v>
      </c>
      <c r="BE161" t="s">
        <v>46</v>
      </c>
      <c r="BF161" t="s">
        <v>47</v>
      </c>
      <c r="BM161" t="s">
        <v>46</v>
      </c>
    </row>
    <row r="162" spans="1:65">
      <c r="A162">
        <v>89670</v>
      </c>
      <c r="B162" t="s">
        <v>220</v>
      </c>
      <c r="C162">
        <v>731</v>
      </c>
      <c r="D162" t="s">
        <v>42</v>
      </c>
      <c r="E162" t="s">
        <v>43</v>
      </c>
      <c r="G162">
        <v>0.84</v>
      </c>
      <c r="H162">
        <v>60.48</v>
      </c>
      <c r="I162">
        <v>0.3</v>
      </c>
      <c r="J162">
        <v>1.2</v>
      </c>
      <c r="K162">
        <v>1.44</v>
      </c>
      <c r="L162">
        <v>0</v>
      </c>
      <c r="M162">
        <v>0</v>
      </c>
      <c r="N162">
        <v>1.2</v>
      </c>
      <c r="O162">
        <v>86.4</v>
      </c>
      <c r="P162">
        <v>72</v>
      </c>
      <c r="Q162">
        <v>202227</v>
      </c>
      <c r="R162">
        <v>202326</v>
      </c>
      <c r="V162">
        <v>40</v>
      </c>
      <c r="AG162" t="s">
        <v>79</v>
      </c>
      <c r="AH162" t="s">
        <v>80</v>
      </c>
      <c r="AO162" t="s">
        <v>44</v>
      </c>
      <c r="AP162" t="s">
        <v>45</v>
      </c>
      <c r="BE162" t="s">
        <v>46</v>
      </c>
      <c r="BF162" t="s">
        <v>47</v>
      </c>
      <c r="BM162" t="s">
        <v>46</v>
      </c>
    </row>
    <row r="163" spans="1:65">
      <c r="A163">
        <v>89671</v>
      </c>
      <c r="B163" t="s">
        <v>221</v>
      </c>
      <c r="C163">
        <v>731</v>
      </c>
      <c r="D163" t="s">
        <v>42</v>
      </c>
      <c r="E163" t="s">
        <v>43</v>
      </c>
      <c r="G163">
        <v>0.58499999999999996</v>
      </c>
      <c r="H163">
        <v>42.12</v>
      </c>
      <c r="I163">
        <v>0.3</v>
      </c>
      <c r="J163">
        <v>0.83599999999999997</v>
      </c>
      <c r="K163">
        <v>0.69</v>
      </c>
      <c r="L163">
        <v>0</v>
      </c>
      <c r="M163">
        <v>0</v>
      </c>
      <c r="N163">
        <v>0.83599999999999997</v>
      </c>
      <c r="O163">
        <v>60.19</v>
      </c>
      <c r="P163">
        <v>72</v>
      </c>
      <c r="Q163">
        <v>202227</v>
      </c>
      <c r="R163">
        <v>202326</v>
      </c>
      <c r="V163">
        <v>13</v>
      </c>
      <c r="AO163" t="s">
        <v>44</v>
      </c>
      <c r="AP163" t="s">
        <v>45</v>
      </c>
      <c r="BE163" t="s">
        <v>46</v>
      </c>
      <c r="BF163" t="s">
        <v>47</v>
      </c>
      <c r="BM163" t="s">
        <v>46</v>
      </c>
    </row>
    <row r="164" spans="1:65">
      <c r="A164">
        <v>89673</v>
      </c>
      <c r="B164" t="s">
        <v>222</v>
      </c>
      <c r="C164">
        <v>731</v>
      </c>
      <c r="D164" t="s">
        <v>42</v>
      </c>
      <c r="E164" t="s">
        <v>43</v>
      </c>
      <c r="G164">
        <v>0.63800000000000001</v>
      </c>
      <c r="H164">
        <v>45.93</v>
      </c>
      <c r="I164">
        <v>0.3</v>
      </c>
      <c r="J164">
        <v>0.91200000000000003</v>
      </c>
      <c r="K164">
        <v>0.83</v>
      </c>
      <c r="L164">
        <v>0</v>
      </c>
      <c r="M164">
        <v>0</v>
      </c>
      <c r="N164">
        <v>0.91200000000000003</v>
      </c>
      <c r="O164">
        <v>65.66</v>
      </c>
      <c r="P164">
        <v>72</v>
      </c>
      <c r="Q164">
        <v>202227</v>
      </c>
      <c r="R164">
        <v>202326</v>
      </c>
      <c r="V164">
        <v>20</v>
      </c>
      <c r="AO164" t="s">
        <v>44</v>
      </c>
      <c r="AP164" t="s">
        <v>45</v>
      </c>
      <c r="BE164" t="s">
        <v>46</v>
      </c>
      <c r="BF164" t="s">
        <v>47</v>
      </c>
      <c r="BM164" t="s">
        <v>46</v>
      </c>
    </row>
    <row r="165" spans="1:65">
      <c r="A165">
        <v>89674</v>
      </c>
      <c r="B165" t="s">
        <v>223</v>
      </c>
      <c r="C165">
        <v>731</v>
      </c>
      <c r="D165" t="s">
        <v>42</v>
      </c>
      <c r="E165" t="s">
        <v>43</v>
      </c>
      <c r="G165">
        <v>0.70499999999999996</v>
      </c>
      <c r="H165">
        <v>50.76</v>
      </c>
      <c r="I165">
        <v>0.3</v>
      </c>
      <c r="J165">
        <v>1.008</v>
      </c>
      <c r="K165">
        <v>1.01</v>
      </c>
      <c r="L165">
        <v>0</v>
      </c>
      <c r="M165">
        <v>0</v>
      </c>
      <c r="N165">
        <v>1.008</v>
      </c>
      <c r="O165">
        <v>72.569999999999993</v>
      </c>
      <c r="P165">
        <v>72</v>
      </c>
      <c r="Q165">
        <v>202227</v>
      </c>
      <c r="R165">
        <v>202326</v>
      </c>
      <c r="V165">
        <v>27</v>
      </c>
      <c r="AO165" t="s">
        <v>44</v>
      </c>
      <c r="AP165" t="s">
        <v>45</v>
      </c>
      <c r="BE165" t="s">
        <v>46</v>
      </c>
      <c r="BF165" t="s">
        <v>47</v>
      </c>
      <c r="BM165" t="s">
        <v>46</v>
      </c>
    </row>
    <row r="166" spans="1:65">
      <c r="A166">
        <v>89676</v>
      </c>
      <c r="B166" t="s">
        <v>224</v>
      </c>
      <c r="C166">
        <v>731</v>
      </c>
      <c r="D166" t="s">
        <v>42</v>
      </c>
      <c r="E166" t="s">
        <v>43</v>
      </c>
      <c r="G166">
        <v>0.74299999999999999</v>
      </c>
      <c r="H166">
        <v>53.49</v>
      </c>
      <c r="I166">
        <v>0.3</v>
      </c>
      <c r="J166">
        <v>1.0620000000000001</v>
      </c>
      <c r="K166">
        <v>1.1200000000000001</v>
      </c>
      <c r="L166">
        <v>0</v>
      </c>
      <c r="M166">
        <v>0</v>
      </c>
      <c r="N166">
        <v>1.0620000000000001</v>
      </c>
      <c r="O166">
        <v>76.459999999999994</v>
      </c>
      <c r="P166">
        <v>72</v>
      </c>
      <c r="Q166">
        <v>202227</v>
      </c>
      <c r="R166">
        <v>202326</v>
      </c>
      <c r="V166">
        <v>31</v>
      </c>
      <c r="AO166" t="s">
        <v>44</v>
      </c>
      <c r="AP166" t="s">
        <v>45</v>
      </c>
      <c r="BE166" t="s">
        <v>46</v>
      </c>
      <c r="BF166" t="s">
        <v>47</v>
      </c>
      <c r="BM166" t="s">
        <v>46</v>
      </c>
    </row>
    <row r="167" spans="1:65">
      <c r="A167">
        <v>89677</v>
      </c>
      <c r="B167" t="s">
        <v>225</v>
      </c>
      <c r="C167">
        <v>731</v>
      </c>
      <c r="D167" t="s">
        <v>42</v>
      </c>
      <c r="E167" t="s">
        <v>43</v>
      </c>
      <c r="G167">
        <v>0.64500000000000002</v>
      </c>
      <c r="H167">
        <v>46.44</v>
      </c>
      <c r="I167">
        <v>0.3</v>
      </c>
      <c r="J167">
        <v>0.92200000000000004</v>
      </c>
      <c r="K167">
        <v>0.85</v>
      </c>
      <c r="L167">
        <v>0</v>
      </c>
      <c r="M167">
        <v>0</v>
      </c>
      <c r="N167">
        <v>0.92200000000000004</v>
      </c>
      <c r="O167">
        <v>66.38</v>
      </c>
      <c r="P167">
        <v>72</v>
      </c>
      <c r="Q167">
        <v>202227</v>
      </c>
      <c r="R167">
        <v>202326</v>
      </c>
      <c r="V167">
        <v>21</v>
      </c>
      <c r="AO167" t="s">
        <v>44</v>
      </c>
      <c r="AP167" t="s">
        <v>45</v>
      </c>
      <c r="BE167" t="s">
        <v>46</v>
      </c>
      <c r="BF167" t="s">
        <v>47</v>
      </c>
      <c r="BM167" t="s">
        <v>46</v>
      </c>
    </row>
    <row r="168" spans="1:65">
      <c r="A168">
        <v>89678</v>
      </c>
      <c r="B168" t="s">
        <v>226</v>
      </c>
      <c r="C168">
        <v>731</v>
      </c>
      <c r="D168" t="s">
        <v>42</v>
      </c>
      <c r="E168" t="s">
        <v>43</v>
      </c>
      <c r="G168">
        <v>0.69</v>
      </c>
      <c r="H168">
        <v>49.68</v>
      </c>
      <c r="I168">
        <v>0.3</v>
      </c>
      <c r="J168">
        <v>0.98599999999999999</v>
      </c>
      <c r="K168">
        <v>0.97</v>
      </c>
      <c r="L168">
        <v>0</v>
      </c>
      <c r="M168">
        <v>0</v>
      </c>
      <c r="N168">
        <v>0.98599999999999999</v>
      </c>
      <c r="O168">
        <v>70.989999999999995</v>
      </c>
      <c r="P168">
        <v>72</v>
      </c>
      <c r="Q168">
        <v>202227</v>
      </c>
      <c r="R168">
        <v>202326</v>
      </c>
      <c r="V168">
        <v>26</v>
      </c>
      <c r="AO168" t="s">
        <v>44</v>
      </c>
      <c r="AP168" t="s">
        <v>45</v>
      </c>
      <c r="BE168" t="s">
        <v>46</v>
      </c>
      <c r="BF168" t="s">
        <v>47</v>
      </c>
      <c r="BM168" t="s">
        <v>46</v>
      </c>
    </row>
    <row r="169" spans="1:65">
      <c r="A169">
        <v>89679</v>
      </c>
      <c r="B169" t="s">
        <v>227</v>
      </c>
      <c r="C169">
        <v>731</v>
      </c>
      <c r="D169" t="s">
        <v>42</v>
      </c>
      <c r="E169" t="s">
        <v>43</v>
      </c>
      <c r="G169">
        <v>0.68300000000000005</v>
      </c>
      <c r="H169">
        <v>49.17</v>
      </c>
      <c r="I169">
        <v>0.3</v>
      </c>
      <c r="J169">
        <v>0.97599999999999998</v>
      </c>
      <c r="K169">
        <v>0.95</v>
      </c>
      <c r="L169">
        <v>0</v>
      </c>
      <c r="M169">
        <v>0</v>
      </c>
      <c r="N169">
        <v>0.97599999999999998</v>
      </c>
      <c r="O169">
        <v>70.27</v>
      </c>
      <c r="P169">
        <v>72</v>
      </c>
      <c r="Q169">
        <v>202227</v>
      </c>
      <c r="R169">
        <v>202326</v>
      </c>
      <c r="V169">
        <v>25</v>
      </c>
      <c r="AO169" t="s">
        <v>44</v>
      </c>
      <c r="AP169" t="s">
        <v>45</v>
      </c>
      <c r="BE169" t="s">
        <v>46</v>
      </c>
      <c r="BF169" t="s">
        <v>47</v>
      </c>
      <c r="BM169" t="s">
        <v>46</v>
      </c>
    </row>
    <row r="170" spans="1:65">
      <c r="A170">
        <v>89681</v>
      </c>
      <c r="B170" t="s">
        <v>228</v>
      </c>
      <c r="C170">
        <v>731</v>
      </c>
      <c r="D170" t="s">
        <v>42</v>
      </c>
      <c r="E170" t="s">
        <v>43</v>
      </c>
      <c r="G170">
        <v>0.67500000000000004</v>
      </c>
      <c r="H170">
        <v>48.6</v>
      </c>
      <c r="I170">
        <v>0.3</v>
      </c>
      <c r="J170">
        <v>0.96499999999999997</v>
      </c>
      <c r="K170">
        <v>0.93</v>
      </c>
      <c r="L170">
        <v>0</v>
      </c>
      <c r="M170">
        <v>0</v>
      </c>
      <c r="N170">
        <v>0.96499999999999997</v>
      </c>
      <c r="O170">
        <v>69.48</v>
      </c>
      <c r="P170">
        <v>72</v>
      </c>
      <c r="Q170">
        <v>202227</v>
      </c>
      <c r="R170">
        <v>202326</v>
      </c>
      <c r="V170">
        <v>24</v>
      </c>
      <c r="AO170" t="s">
        <v>44</v>
      </c>
      <c r="AP170" t="s">
        <v>45</v>
      </c>
      <c r="BE170" t="s">
        <v>46</v>
      </c>
      <c r="BF170" t="s">
        <v>47</v>
      </c>
      <c r="BM170" t="s">
        <v>46</v>
      </c>
    </row>
    <row r="171" spans="1:65">
      <c r="A171">
        <v>89683</v>
      </c>
      <c r="B171" t="s">
        <v>229</v>
      </c>
      <c r="C171">
        <v>731</v>
      </c>
      <c r="D171" t="s">
        <v>42</v>
      </c>
      <c r="E171" t="s">
        <v>43</v>
      </c>
      <c r="G171">
        <v>0.623</v>
      </c>
      <c r="H171">
        <v>44.85</v>
      </c>
      <c r="I171">
        <v>0.3</v>
      </c>
      <c r="J171">
        <v>0.89</v>
      </c>
      <c r="K171">
        <v>0.79</v>
      </c>
      <c r="L171">
        <v>0</v>
      </c>
      <c r="M171">
        <v>0</v>
      </c>
      <c r="N171">
        <v>0.89</v>
      </c>
      <c r="O171">
        <v>64.08</v>
      </c>
      <c r="P171">
        <v>72</v>
      </c>
      <c r="Q171">
        <v>202227</v>
      </c>
      <c r="R171">
        <v>202326</v>
      </c>
      <c r="V171">
        <v>18</v>
      </c>
      <c r="AO171" t="s">
        <v>44</v>
      </c>
      <c r="AP171" t="s">
        <v>45</v>
      </c>
      <c r="BE171" t="s">
        <v>46</v>
      </c>
      <c r="BF171" t="s">
        <v>47</v>
      </c>
      <c r="BM171" t="s">
        <v>46</v>
      </c>
    </row>
    <row r="172" spans="1:65">
      <c r="A172">
        <v>90061</v>
      </c>
      <c r="B172" t="s">
        <v>230</v>
      </c>
      <c r="C172">
        <v>731</v>
      </c>
      <c r="D172" t="s">
        <v>42</v>
      </c>
      <c r="E172" t="s">
        <v>43</v>
      </c>
      <c r="G172">
        <v>0.60799999999999998</v>
      </c>
      <c r="H172">
        <v>43.77</v>
      </c>
      <c r="I172">
        <v>0.3</v>
      </c>
      <c r="J172">
        <v>0.86899999999999999</v>
      </c>
      <c r="K172">
        <v>0.75</v>
      </c>
      <c r="L172">
        <v>0</v>
      </c>
      <c r="M172">
        <v>0</v>
      </c>
      <c r="N172">
        <v>0.86899999999999999</v>
      </c>
      <c r="O172">
        <v>62.56</v>
      </c>
      <c r="P172">
        <v>72</v>
      </c>
      <c r="Q172">
        <v>202227</v>
      </c>
      <c r="R172">
        <v>202326</v>
      </c>
      <c r="V172">
        <v>16</v>
      </c>
      <c r="AO172" t="s">
        <v>44</v>
      </c>
      <c r="AP172" t="s">
        <v>45</v>
      </c>
      <c r="BE172" t="s">
        <v>46</v>
      </c>
      <c r="BF172" t="s">
        <v>47</v>
      </c>
      <c r="BM172" t="s">
        <v>46</v>
      </c>
    </row>
    <row r="173" spans="1:65">
      <c r="A173">
        <v>91375</v>
      </c>
      <c r="B173" t="s">
        <v>231</v>
      </c>
      <c r="C173">
        <v>731</v>
      </c>
      <c r="D173" t="s">
        <v>42</v>
      </c>
      <c r="E173" t="s">
        <v>43</v>
      </c>
      <c r="G173">
        <v>0.64500000000000002</v>
      </c>
      <c r="H173">
        <v>46.44</v>
      </c>
      <c r="I173">
        <v>0.3</v>
      </c>
      <c r="J173">
        <v>0.92200000000000004</v>
      </c>
      <c r="K173">
        <v>0.85</v>
      </c>
      <c r="L173">
        <v>0</v>
      </c>
      <c r="M173">
        <v>0</v>
      </c>
      <c r="N173">
        <v>0.92200000000000004</v>
      </c>
      <c r="O173">
        <v>66.38</v>
      </c>
      <c r="P173">
        <v>72</v>
      </c>
      <c r="Q173">
        <v>202227</v>
      </c>
      <c r="R173">
        <v>202326</v>
      </c>
      <c r="V173">
        <v>21</v>
      </c>
      <c r="AO173" t="s">
        <v>44</v>
      </c>
      <c r="AP173" t="s">
        <v>45</v>
      </c>
      <c r="BE173" t="s">
        <v>46</v>
      </c>
      <c r="BF173" t="s">
        <v>47</v>
      </c>
      <c r="BM173" t="s">
        <v>46</v>
      </c>
    </row>
    <row r="174" spans="1:65">
      <c r="A174">
        <v>91376</v>
      </c>
      <c r="B174" t="s">
        <v>232</v>
      </c>
      <c r="C174">
        <v>731</v>
      </c>
      <c r="D174" t="s">
        <v>42</v>
      </c>
      <c r="E174" t="s">
        <v>43</v>
      </c>
      <c r="G174">
        <v>0.64500000000000002</v>
      </c>
      <c r="H174">
        <v>46.44</v>
      </c>
      <c r="I174">
        <v>0.3</v>
      </c>
      <c r="J174">
        <v>0.92200000000000004</v>
      </c>
      <c r="K174">
        <v>0.85</v>
      </c>
      <c r="L174">
        <v>0</v>
      </c>
      <c r="M174">
        <v>0</v>
      </c>
      <c r="N174">
        <v>0.92200000000000004</v>
      </c>
      <c r="O174">
        <v>66.38</v>
      </c>
      <c r="P174">
        <v>72</v>
      </c>
      <c r="Q174">
        <v>202227</v>
      </c>
      <c r="R174">
        <v>202326</v>
      </c>
      <c r="V174">
        <v>21</v>
      </c>
      <c r="AO174" t="s">
        <v>44</v>
      </c>
      <c r="AP174" t="s">
        <v>45</v>
      </c>
      <c r="BE174" t="s">
        <v>46</v>
      </c>
      <c r="BF174" t="s">
        <v>47</v>
      </c>
      <c r="BM174" t="s">
        <v>46</v>
      </c>
    </row>
    <row r="175" spans="1:65">
      <c r="A175">
        <v>91381</v>
      </c>
      <c r="B175" t="s">
        <v>233</v>
      </c>
      <c r="C175">
        <v>731</v>
      </c>
      <c r="D175" t="s">
        <v>42</v>
      </c>
      <c r="E175" t="s">
        <v>43</v>
      </c>
      <c r="G175">
        <v>1.1180000000000001</v>
      </c>
      <c r="H175">
        <v>80.489999999999995</v>
      </c>
      <c r="I175">
        <v>0.3</v>
      </c>
      <c r="J175">
        <v>1.5980000000000001</v>
      </c>
      <c r="K175">
        <v>2.5499999999999998</v>
      </c>
      <c r="L175">
        <v>0</v>
      </c>
      <c r="M175">
        <v>0</v>
      </c>
      <c r="N175">
        <v>1.5980000000000001</v>
      </c>
      <c r="O175">
        <v>115.05</v>
      </c>
      <c r="P175">
        <v>72</v>
      </c>
      <c r="Q175">
        <v>202227</v>
      </c>
      <c r="R175">
        <v>202326</v>
      </c>
      <c r="V175">
        <v>51</v>
      </c>
      <c r="AG175" t="s">
        <v>79</v>
      </c>
      <c r="AH175" t="s">
        <v>80</v>
      </c>
      <c r="AM175" t="s">
        <v>63</v>
      </c>
      <c r="AN175" t="s">
        <v>64</v>
      </c>
      <c r="AY175" t="s">
        <v>205</v>
      </c>
      <c r="AZ175" t="s">
        <v>206</v>
      </c>
      <c r="BM175" t="s">
        <v>205</v>
      </c>
    </row>
    <row r="176" spans="1:65">
      <c r="A176">
        <v>91382</v>
      </c>
      <c r="B176" t="s">
        <v>234</v>
      </c>
      <c r="C176">
        <v>731</v>
      </c>
      <c r="D176" t="s">
        <v>42</v>
      </c>
      <c r="E176" t="s">
        <v>43</v>
      </c>
      <c r="G176">
        <v>0.6</v>
      </c>
      <c r="H176">
        <v>43.2</v>
      </c>
      <c r="I176">
        <v>0.3</v>
      </c>
      <c r="J176">
        <v>0.85799999999999998</v>
      </c>
      <c r="K176">
        <v>0.73</v>
      </c>
      <c r="L176">
        <v>0</v>
      </c>
      <c r="M176">
        <v>0</v>
      </c>
      <c r="N176">
        <v>0.85799999999999998</v>
      </c>
      <c r="O176">
        <v>61.77</v>
      </c>
      <c r="P176">
        <v>72</v>
      </c>
      <c r="Q176">
        <v>202227</v>
      </c>
      <c r="R176">
        <v>202326</v>
      </c>
      <c r="V176">
        <v>15</v>
      </c>
      <c r="AO176" t="s">
        <v>44</v>
      </c>
      <c r="AP176" t="s">
        <v>45</v>
      </c>
      <c r="BE176" t="s">
        <v>46</v>
      </c>
      <c r="BF176" t="s">
        <v>47</v>
      </c>
      <c r="BM176" t="s">
        <v>46</v>
      </c>
    </row>
    <row r="177" spans="1:65">
      <c r="A177">
        <v>91383</v>
      </c>
      <c r="B177" t="s">
        <v>235</v>
      </c>
      <c r="C177">
        <v>731</v>
      </c>
      <c r="D177" t="s">
        <v>42</v>
      </c>
      <c r="E177" t="s">
        <v>43</v>
      </c>
      <c r="G177">
        <v>1.0129999999999999</v>
      </c>
      <c r="H177">
        <v>72.930000000000007</v>
      </c>
      <c r="I177">
        <v>0.3</v>
      </c>
      <c r="J177">
        <v>1.448</v>
      </c>
      <c r="K177">
        <v>2.09</v>
      </c>
      <c r="L177">
        <v>0</v>
      </c>
      <c r="M177">
        <v>0</v>
      </c>
      <c r="N177">
        <v>1.448</v>
      </c>
      <c r="O177">
        <v>104.25</v>
      </c>
      <c r="P177">
        <v>72</v>
      </c>
      <c r="Q177">
        <v>202227</v>
      </c>
      <c r="R177">
        <v>202326</v>
      </c>
      <c r="V177">
        <v>48</v>
      </c>
      <c r="AO177" t="s">
        <v>44</v>
      </c>
      <c r="AP177" t="s">
        <v>45</v>
      </c>
      <c r="BE177" t="s">
        <v>46</v>
      </c>
      <c r="BF177" t="s">
        <v>47</v>
      </c>
      <c r="BM177" t="s">
        <v>46</v>
      </c>
    </row>
    <row r="178" spans="1:65">
      <c r="A178">
        <v>91384</v>
      </c>
      <c r="B178" t="s">
        <v>236</v>
      </c>
      <c r="C178">
        <v>731</v>
      </c>
      <c r="D178" t="s">
        <v>42</v>
      </c>
      <c r="E178" t="s">
        <v>43</v>
      </c>
      <c r="G178">
        <v>1.0129999999999999</v>
      </c>
      <c r="H178">
        <v>72.930000000000007</v>
      </c>
      <c r="I178">
        <v>0.3</v>
      </c>
      <c r="J178">
        <v>1.448</v>
      </c>
      <c r="K178">
        <v>2.09</v>
      </c>
      <c r="L178">
        <v>0</v>
      </c>
      <c r="M178">
        <v>0</v>
      </c>
      <c r="N178">
        <v>1.448</v>
      </c>
      <c r="O178">
        <v>104.25</v>
      </c>
      <c r="P178">
        <v>72</v>
      </c>
      <c r="Q178">
        <v>202227</v>
      </c>
      <c r="R178">
        <v>202326</v>
      </c>
      <c r="V178">
        <v>48</v>
      </c>
      <c r="AO178" t="s">
        <v>44</v>
      </c>
      <c r="AP178" t="s">
        <v>45</v>
      </c>
      <c r="BE178" t="s">
        <v>46</v>
      </c>
      <c r="BF178" t="s">
        <v>47</v>
      </c>
      <c r="BM178" t="s">
        <v>46</v>
      </c>
    </row>
    <row r="179" spans="1:65">
      <c r="A179">
        <v>91385</v>
      </c>
      <c r="B179" t="s">
        <v>237</v>
      </c>
      <c r="C179">
        <v>731</v>
      </c>
      <c r="D179" t="s">
        <v>42</v>
      </c>
      <c r="E179" t="s">
        <v>43</v>
      </c>
      <c r="G179">
        <v>0.68300000000000005</v>
      </c>
      <c r="H179">
        <v>49.17</v>
      </c>
      <c r="I179">
        <v>0.3</v>
      </c>
      <c r="J179">
        <v>0.97599999999999998</v>
      </c>
      <c r="K179">
        <v>0.95</v>
      </c>
      <c r="L179">
        <v>0</v>
      </c>
      <c r="M179">
        <v>0</v>
      </c>
      <c r="N179">
        <v>0.97599999999999998</v>
      </c>
      <c r="O179">
        <v>70.27</v>
      </c>
      <c r="P179">
        <v>72</v>
      </c>
      <c r="Q179">
        <v>202227</v>
      </c>
      <c r="R179">
        <v>202326</v>
      </c>
      <c r="V179">
        <v>25</v>
      </c>
      <c r="AO179" t="s">
        <v>44</v>
      </c>
      <c r="AP179" t="s">
        <v>45</v>
      </c>
      <c r="BE179" t="s">
        <v>46</v>
      </c>
      <c r="BF179" t="s">
        <v>47</v>
      </c>
      <c r="BM179" t="s">
        <v>46</v>
      </c>
    </row>
    <row r="180" spans="1:65">
      <c r="A180">
        <v>91386</v>
      </c>
      <c r="B180" t="s">
        <v>238</v>
      </c>
      <c r="C180">
        <v>731</v>
      </c>
      <c r="D180" t="s">
        <v>42</v>
      </c>
      <c r="E180" t="s">
        <v>43</v>
      </c>
      <c r="G180">
        <v>0.84</v>
      </c>
      <c r="H180">
        <v>60.48</v>
      </c>
      <c r="I180">
        <v>0.3</v>
      </c>
      <c r="J180">
        <v>1.2</v>
      </c>
      <c r="K180">
        <v>1.44</v>
      </c>
      <c r="L180">
        <v>0</v>
      </c>
      <c r="M180">
        <v>0</v>
      </c>
      <c r="N180">
        <v>1.2</v>
      </c>
      <c r="O180">
        <v>86.4</v>
      </c>
      <c r="P180">
        <v>72</v>
      </c>
      <c r="Q180">
        <v>202227</v>
      </c>
      <c r="R180">
        <v>202326</v>
      </c>
      <c r="V180">
        <v>40</v>
      </c>
      <c r="AO180" t="s">
        <v>44</v>
      </c>
      <c r="AP180" t="s">
        <v>45</v>
      </c>
      <c r="BE180" t="s">
        <v>46</v>
      </c>
      <c r="BF180" t="s">
        <v>47</v>
      </c>
      <c r="BM180" t="s">
        <v>46</v>
      </c>
    </row>
    <row r="181" spans="1:65">
      <c r="A181">
        <v>92035</v>
      </c>
      <c r="B181" t="s">
        <v>239</v>
      </c>
      <c r="C181">
        <v>731</v>
      </c>
      <c r="D181" t="s">
        <v>42</v>
      </c>
      <c r="E181" t="s">
        <v>43</v>
      </c>
      <c r="G181">
        <v>0.98</v>
      </c>
      <c r="H181">
        <v>70.56</v>
      </c>
      <c r="I181">
        <v>0.3</v>
      </c>
      <c r="J181">
        <v>1.4</v>
      </c>
      <c r="K181">
        <v>1.96</v>
      </c>
      <c r="L181">
        <v>0</v>
      </c>
      <c r="M181">
        <v>0</v>
      </c>
      <c r="N181">
        <v>1.4</v>
      </c>
      <c r="O181">
        <v>100.8</v>
      </c>
      <c r="P181">
        <v>72</v>
      </c>
      <c r="Q181">
        <v>202227</v>
      </c>
      <c r="R181">
        <v>202326</v>
      </c>
      <c r="V181">
        <v>47</v>
      </c>
      <c r="AG181" t="s">
        <v>79</v>
      </c>
      <c r="AH181" t="s">
        <v>80</v>
      </c>
      <c r="AO181" t="s">
        <v>44</v>
      </c>
      <c r="AP181" t="s">
        <v>45</v>
      </c>
      <c r="AY181" t="s">
        <v>205</v>
      </c>
      <c r="AZ181" t="s">
        <v>206</v>
      </c>
      <c r="BM181" t="s">
        <v>205</v>
      </c>
    </row>
    <row r="182" spans="1:65">
      <c r="A182">
        <v>92303</v>
      </c>
      <c r="B182" t="s">
        <v>240</v>
      </c>
      <c r="C182">
        <v>731</v>
      </c>
      <c r="D182" t="s">
        <v>42</v>
      </c>
      <c r="E182" t="s">
        <v>43</v>
      </c>
      <c r="G182">
        <v>0.88</v>
      </c>
      <c r="H182">
        <v>63.36</v>
      </c>
      <c r="I182">
        <v>0.3</v>
      </c>
      <c r="J182">
        <v>1.258</v>
      </c>
      <c r="K182">
        <v>1.58</v>
      </c>
      <c r="L182">
        <v>0</v>
      </c>
      <c r="M182">
        <v>0</v>
      </c>
      <c r="N182">
        <v>1.258</v>
      </c>
      <c r="O182">
        <v>90.57</v>
      </c>
      <c r="P182">
        <v>72</v>
      </c>
      <c r="Q182">
        <v>202227</v>
      </c>
      <c r="R182">
        <v>202326</v>
      </c>
      <c r="V182">
        <v>43</v>
      </c>
      <c r="AE182" t="s">
        <v>77</v>
      </c>
      <c r="AF182" t="s">
        <v>78</v>
      </c>
      <c r="AG182" t="s">
        <v>79</v>
      </c>
      <c r="AH182" t="s">
        <v>80</v>
      </c>
      <c r="AO182" t="s">
        <v>44</v>
      </c>
      <c r="AP182" t="s">
        <v>45</v>
      </c>
      <c r="BE182" t="s">
        <v>46</v>
      </c>
      <c r="BF182" t="s">
        <v>47</v>
      </c>
      <c r="BM182" t="s">
        <v>46</v>
      </c>
    </row>
    <row r="183" spans="1:65">
      <c r="A183">
        <v>95732</v>
      </c>
      <c r="B183" t="s">
        <v>241</v>
      </c>
      <c r="C183">
        <v>731</v>
      </c>
      <c r="D183" t="s">
        <v>42</v>
      </c>
      <c r="E183" t="s">
        <v>43</v>
      </c>
      <c r="G183">
        <v>0.68300000000000005</v>
      </c>
      <c r="H183">
        <v>49.17</v>
      </c>
      <c r="I183">
        <v>0.3</v>
      </c>
      <c r="J183">
        <v>0.97599999999999998</v>
      </c>
      <c r="K183">
        <v>0.95</v>
      </c>
      <c r="L183">
        <v>0</v>
      </c>
      <c r="M183">
        <v>0</v>
      </c>
      <c r="N183">
        <v>0.97599999999999998</v>
      </c>
      <c r="O183">
        <v>70.27</v>
      </c>
      <c r="P183">
        <v>72</v>
      </c>
      <c r="Q183">
        <v>202227</v>
      </c>
      <c r="R183">
        <v>202326</v>
      </c>
      <c r="V183">
        <v>25</v>
      </c>
      <c r="BE183" t="s">
        <v>46</v>
      </c>
      <c r="BF183" t="s">
        <v>47</v>
      </c>
      <c r="BM183" t="s">
        <v>46</v>
      </c>
    </row>
    <row r="184" spans="1:65">
      <c r="A184">
        <v>95733</v>
      </c>
      <c r="B184" t="s">
        <v>242</v>
      </c>
      <c r="C184">
        <v>731</v>
      </c>
      <c r="D184" t="s">
        <v>42</v>
      </c>
      <c r="E184" t="s">
        <v>43</v>
      </c>
      <c r="G184">
        <v>0.56999999999999995</v>
      </c>
      <c r="H184">
        <v>41.04</v>
      </c>
      <c r="I184">
        <v>0.3</v>
      </c>
      <c r="J184">
        <v>0.81499999999999995</v>
      </c>
      <c r="K184">
        <v>0.66</v>
      </c>
      <c r="L184">
        <v>0</v>
      </c>
      <c r="M184">
        <v>0</v>
      </c>
      <c r="N184">
        <v>0.81499999999999995</v>
      </c>
      <c r="O184">
        <v>58.68</v>
      </c>
      <c r="P184">
        <v>72</v>
      </c>
      <c r="Q184">
        <v>202227</v>
      </c>
      <c r="R184">
        <v>202326</v>
      </c>
      <c r="V184">
        <v>11</v>
      </c>
      <c r="AO184" t="s">
        <v>44</v>
      </c>
      <c r="AP184" t="s">
        <v>45</v>
      </c>
      <c r="BE184" t="s">
        <v>46</v>
      </c>
      <c r="BF184" t="s">
        <v>47</v>
      </c>
      <c r="BM184" t="s">
        <v>46</v>
      </c>
    </row>
    <row r="185" spans="1:65">
      <c r="A185">
        <v>95734</v>
      </c>
      <c r="B185" t="s">
        <v>243</v>
      </c>
      <c r="C185">
        <v>731</v>
      </c>
      <c r="D185" t="s">
        <v>42</v>
      </c>
      <c r="E185" t="s">
        <v>43</v>
      </c>
      <c r="G185">
        <v>0.59299999999999997</v>
      </c>
      <c r="H185">
        <v>42.69</v>
      </c>
      <c r="I185">
        <v>0.3</v>
      </c>
      <c r="J185">
        <v>0.84799999999999998</v>
      </c>
      <c r="K185">
        <v>0.71</v>
      </c>
      <c r="L185">
        <v>0</v>
      </c>
      <c r="M185">
        <v>0</v>
      </c>
      <c r="N185">
        <v>0.84799999999999998</v>
      </c>
      <c r="O185">
        <v>61.05</v>
      </c>
      <c r="P185">
        <v>72</v>
      </c>
      <c r="Q185">
        <v>202227</v>
      </c>
      <c r="R185">
        <v>202326</v>
      </c>
      <c r="V185">
        <v>14</v>
      </c>
      <c r="AO185" t="s">
        <v>44</v>
      </c>
      <c r="AP185" t="s">
        <v>45</v>
      </c>
      <c r="AQ185" t="s">
        <v>49</v>
      </c>
      <c r="AR185" t="s">
        <v>50</v>
      </c>
      <c r="BE185" t="s">
        <v>46</v>
      </c>
      <c r="BF185" t="s">
        <v>47</v>
      </c>
      <c r="BM185" t="s">
        <v>46</v>
      </c>
    </row>
    <row r="186" spans="1:65">
      <c r="A186">
        <v>95735</v>
      </c>
      <c r="B186" t="s">
        <v>244</v>
      </c>
      <c r="C186">
        <v>731</v>
      </c>
      <c r="D186" t="s">
        <v>42</v>
      </c>
      <c r="E186" t="s">
        <v>43</v>
      </c>
      <c r="G186">
        <v>0.64500000000000002</v>
      </c>
      <c r="H186">
        <v>46.44</v>
      </c>
      <c r="I186">
        <v>0.3</v>
      </c>
      <c r="J186">
        <v>0.92200000000000004</v>
      </c>
      <c r="K186">
        <v>0.85</v>
      </c>
      <c r="L186">
        <v>0</v>
      </c>
      <c r="M186">
        <v>0</v>
      </c>
      <c r="N186">
        <v>0.92200000000000004</v>
      </c>
      <c r="O186">
        <v>66.38</v>
      </c>
      <c r="P186">
        <v>72</v>
      </c>
      <c r="Q186">
        <v>202227</v>
      </c>
      <c r="R186">
        <v>202326</v>
      </c>
      <c r="V186">
        <v>21</v>
      </c>
      <c r="AO186" t="s">
        <v>44</v>
      </c>
      <c r="AP186" t="s">
        <v>45</v>
      </c>
      <c r="BE186" t="s">
        <v>46</v>
      </c>
      <c r="BF186" t="s">
        <v>47</v>
      </c>
      <c r="BM186" t="s">
        <v>46</v>
      </c>
    </row>
    <row r="187" spans="1:65">
      <c r="A187">
        <v>95736</v>
      </c>
      <c r="B187" t="s">
        <v>245</v>
      </c>
      <c r="C187">
        <v>731</v>
      </c>
      <c r="D187" t="s">
        <v>42</v>
      </c>
      <c r="E187" t="s">
        <v>43</v>
      </c>
      <c r="G187">
        <v>0.64500000000000002</v>
      </c>
      <c r="H187">
        <v>46.44</v>
      </c>
      <c r="I187">
        <v>0.3</v>
      </c>
      <c r="J187">
        <v>0.92200000000000004</v>
      </c>
      <c r="K187">
        <v>0.85</v>
      </c>
      <c r="L187">
        <v>0</v>
      </c>
      <c r="M187">
        <v>0</v>
      </c>
      <c r="N187">
        <v>0.92200000000000004</v>
      </c>
      <c r="O187">
        <v>66.38</v>
      </c>
      <c r="P187">
        <v>72</v>
      </c>
      <c r="Q187">
        <v>202227</v>
      </c>
      <c r="R187">
        <v>202326</v>
      </c>
      <c r="V187">
        <v>21</v>
      </c>
      <c r="AO187" t="s">
        <v>44</v>
      </c>
      <c r="AP187" t="s">
        <v>45</v>
      </c>
      <c r="BE187" t="s">
        <v>46</v>
      </c>
      <c r="BF187" t="s">
        <v>47</v>
      </c>
      <c r="BM187" t="s">
        <v>46</v>
      </c>
    </row>
    <row r="188" spans="1:65">
      <c r="A188">
        <v>95737</v>
      </c>
      <c r="B188" t="s">
        <v>246</v>
      </c>
      <c r="C188">
        <v>731</v>
      </c>
      <c r="D188" t="s">
        <v>42</v>
      </c>
      <c r="E188" t="s">
        <v>43</v>
      </c>
      <c r="G188">
        <v>0.64500000000000002</v>
      </c>
      <c r="H188">
        <v>46.44</v>
      </c>
      <c r="I188">
        <v>0.3</v>
      </c>
      <c r="J188">
        <v>0.92200000000000004</v>
      </c>
      <c r="K188">
        <v>0.85</v>
      </c>
      <c r="L188">
        <v>0</v>
      </c>
      <c r="M188">
        <v>0</v>
      </c>
      <c r="N188">
        <v>0.92200000000000004</v>
      </c>
      <c r="O188">
        <v>66.38</v>
      </c>
      <c r="P188">
        <v>72</v>
      </c>
      <c r="Q188">
        <v>202227</v>
      </c>
      <c r="R188">
        <v>202326</v>
      </c>
      <c r="V188">
        <v>21</v>
      </c>
      <c r="AO188" t="s">
        <v>44</v>
      </c>
      <c r="AP188" t="s">
        <v>45</v>
      </c>
      <c r="BE188" t="s">
        <v>46</v>
      </c>
      <c r="BF188" t="s">
        <v>47</v>
      </c>
      <c r="BM188" t="s">
        <v>46</v>
      </c>
    </row>
    <row r="189" spans="1:65">
      <c r="A189">
        <v>95738</v>
      </c>
      <c r="B189" t="s">
        <v>247</v>
      </c>
      <c r="C189">
        <v>731</v>
      </c>
      <c r="D189" t="s">
        <v>42</v>
      </c>
      <c r="E189" t="s">
        <v>43</v>
      </c>
      <c r="G189">
        <v>0.68300000000000005</v>
      </c>
      <c r="H189">
        <v>49.17</v>
      </c>
      <c r="I189">
        <v>0.3</v>
      </c>
      <c r="J189">
        <v>0.97599999999999998</v>
      </c>
      <c r="K189">
        <v>0.95</v>
      </c>
      <c r="L189">
        <v>0</v>
      </c>
      <c r="M189">
        <v>0</v>
      </c>
      <c r="N189">
        <v>0.97599999999999998</v>
      </c>
      <c r="O189">
        <v>70.27</v>
      </c>
      <c r="P189">
        <v>72</v>
      </c>
      <c r="Q189">
        <v>202227</v>
      </c>
      <c r="R189">
        <v>202326</v>
      </c>
      <c r="V189">
        <v>25</v>
      </c>
      <c r="AO189" t="s">
        <v>44</v>
      </c>
      <c r="AP189" t="s">
        <v>45</v>
      </c>
      <c r="BE189" t="s">
        <v>46</v>
      </c>
      <c r="BF189" t="s">
        <v>47</v>
      </c>
      <c r="BM189" t="s">
        <v>46</v>
      </c>
    </row>
    <row r="190" spans="1:65">
      <c r="A190">
        <v>95739</v>
      </c>
      <c r="B190" t="s">
        <v>248</v>
      </c>
      <c r="C190">
        <v>731</v>
      </c>
      <c r="D190" t="s">
        <v>42</v>
      </c>
      <c r="E190" t="s">
        <v>43</v>
      </c>
      <c r="G190">
        <v>0.68300000000000005</v>
      </c>
      <c r="H190">
        <v>49.17</v>
      </c>
      <c r="I190">
        <v>0.3</v>
      </c>
      <c r="J190">
        <v>0.97599999999999998</v>
      </c>
      <c r="K190">
        <v>0.95</v>
      </c>
      <c r="L190">
        <v>0</v>
      </c>
      <c r="M190">
        <v>0</v>
      </c>
      <c r="N190">
        <v>0.97599999999999998</v>
      </c>
      <c r="O190">
        <v>70.27</v>
      </c>
      <c r="P190">
        <v>72</v>
      </c>
      <c r="Q190">
        <v>202227</v>
      </c>
      <c r="R190">
        <v>202326</v>
      </c>
      <c r="V190">
        <v>25</v>
      </c>
      <c r="BE190" t="s">
        <v>46</v>
      </c>
      <c r="BF190" t="s">
        <v>47</v>
      </c>
      <c r="BM190" t="s">
        <v>46</v>
      </c>
    </row>
    <row r="191" spans="1:65">
      <c r="A191">
        <v>95740</v>
      </c>
      <c r="B191" t="s">
        <v>249</v>
      </c>
      <c r="C191">
        <v>731</v>
      </c>
      <c r="D191" t="s">
        <v>42</v>
      </c>
      <c r="E191" t="s">
        <v>43</v>
      </c>
      <c r="G191">
        <v>0.68300000000000005</v>
      </c>
      <c r="H191">
        <v>49.17</v>
      </c>
      <c r="I191">
        <v>0.3</v>
      </c>
      <c r="J191">
        <v>0.97599999999999998</v>
      </c>
      <c r="K191">
        <v>0.95</v>
      </c>
      <c r="L191">
        <v>0</v>
      </c>
      <c r="M191">
        <v>0</v>
      </c>
      <c r="N191">
        <v>0.97599999999999998</v>
      </c>
      <c r="O191">
        <v>70.27</v>
      </c>
      <c r="P191">
        <v>72</v>
      </c>
      <c r="Q191">
        <v>202227</v>
      </c>
      <c r="R191">
        <v>202326</v>
      </c>
      <c r="V191">
        <v>25</v>
      </c>
      <c r="BE191" t="s">
        <v>46</v>
      </c>
      <c r="BF191" t="s">
        <v>47</v>
      </c>
      <c r="BM191" t="s">
        <v>46</v>
      </c>
    </row>
    <row r="192" spans="1:65">
      <c r="A192">
        <v>95741</v>
      </c>
      <c r="B192" t="s">
        <v>250</v>
      </c>
      <c r="C192">
        <v>731</v>
      </c>
      <c r="D192" t="s">
        <v>42</v>
      </c>
      <c r="E192" t="s">
        <v>43</v>
      </c>
      <c r="G192">
        <v>0.66800000000000004</v>
      </c>
      <c r="H192">
        <v>48.09</v>
      </c>
      <c r="I192">
        <v>0.3</v>
      </c>
      <c r="J192">
        <v>0.95499999999999996</v>
      </c>
      <c r="K192">
        <v>0.91</v>
      </c>
      <c r="L192">
        <v>0</v>
      </c>
      <c r="M192">
        <v>0</v>
      </c>
      <c r="N192">
        <v>0.95499999999999996</v>
      </c>
      <c r="O192">
        <v>68.760000000000005</v>
      </c>
      <c r="P192">
        <v>72</v>
      </c>
      <c r="Q192">
        <v>202227</v>
      </c>
      <c r="R192">
        <v>202326</v>
      </c>
      <c r="V192">
        <v>23</v>
      </c>
      <c r="AO192" t="s">
        <v>44</v>
      </c>
      <c r="AP192" t="s">
        <v>45</v>
      </c>
      <c r="BE192" t="s">
        <v>46</v>
      </c>
      <c r="BF192" t="s">
        <v>47</v>
      </c>
      <c r="BM192" t="s">
        <v>46</v>
      </c>
    </row>
    <row r="193" spans="1:65">
      <c r="A193">
        <v>95743</v>
      </c>
      <c r="B193" t="s">
        <v>251</v>
      </c>
      <c r="C193">
        <v>731</v>
      </c>
      <c r="D193" t="s">
        <v>42</v>
      </c>
      <c r="E193" t="s">
        <v>43</v>
      </c>
      <c r="G193">
        <v>0.68300000000000005</v>
      </c>
      <c r="H193">
        <v>49.17</v>
      </c>
      <c r="I193">
        <v>0.3</v>
      </c>
      <c r="J193">
        <v>0.97599999999999998</v>
      </c>
      <c r="K193">
        <v>0.95</v>
      </c>
      <c r="L193">
        <v>0</v>
      </c>
      <c r="M193">
        <v>0</v>
      </c>
      <c r="N193">
        <v>0.97599999999999998</v>
      </c>
      <c r="O193">
        <v>70.27</v>
      </c>
      <c r="P193">
        <v>72</v>
      </c>
      <c r="Q193">
        <v>202227</v>
      </c>
      <c r="R193">
        <v>202326</v>
      </c>
      <c r="V193">
        <v>25</v>
      </c>
      <c r="AO193" t="s">
        <v>44</v>
      </c>
      <c r="AP193" t="s">
        <v>45</v>
      </c>
      <c r="BE193" t="s">
        <v>46</v>
      </c>
      <c r="BF193" t="s">
        <v>47</v>
      </c>
      <c r="BM193" t="s">
        <v>46</v>
      </c>
    </row>
    <row r="194" spans="1:65">
      <c r="A194">
        <v>95744</v>
      </c>
      <c r="B194" t="s">
        <v>252</v>
      </c>
      <c r="C194">
        <v>731</v>
      </c>
      <c r="D194" t="s">
        <v>42</v>
      </c>
      <c r="E194" t="s">
        <v>43</v>
      </c>
      <c r="G194">
        <v>0.61499999999999999</v>
      </c>
      <c r="H194">
        <v>44.28</v>
      </c>
      <c r="I194">
        <v>0.3</v>
      </c>
      <c r="J194">
        <v>0.879</v>
      </c>
      <c r="K194">
        <v>0.77</v>
      </c>
      <c r="L194">
        <v>0</v>
      </c>
      <c r="M194">
        <v>0</v>
      </c>
      <c r="N194">
        <v>0.879</v>
      </c>
      <c r="O194">
        <v>63.28</v>
      </c>
      <c r="P194">
        <v>72</v>
      </c>
      <c r="Q194">
        <v>202227</v>
      </c>
      <c r="R194">
        <v>202326</v>
      </c>
      <c r="V194">
        <v>17</v>
      </c>
      <c r="AO194" t="s">
        <v>44</v>
      </c>
      <c r="AP194" t="s">
        <v>45</v>
      </c>
      <c r="BE194" t="s">
        <v>46</v>
      </c>
      <c r="BF194" t="s">
        <v>47</v>
      </c>
      <c r="BM194" t="s">
        <v>46</v>
      </c>
    </row>
    <row r="195" spans="1:65">
      <c r="A195">
        <v>95745</v>
      </c>
      <c r="B195" t="s">
        <v>253</v>
      </c>
      <c r="C195">
        <v>731</v>
      </c>
      <c r="D195" t="s">
        <v>42</v>
      </c>
      <c r="E195" t="s">
        <v>43</v>
      </c>
      <c r="G195">
        <v>0.60799999999999998</v>
      </c>
      <c r="H195">
        <v>43.77</v>
      </c>
      <c r="I195">
        <v>0.3</v>
      </c>
      <c r="J195">
        <v>0.86899999999999999</v>
      </c>
      <c r="K195">
        <v>0.75</v>
      </c>
      <c r="L195">
        <v>0</v>
      </c>
      <c r="M195">
        <v>0</v>
      </c>
      <c r="N195">
        <v>0.86899999999999999</v>
      </c>
      <c r="O195">
        <v>62.56</v>
      </c>
      <c r="P195">
        <v>72</v>
      </c>
      <c r="Q195">
        <v>202227</v>
      </c>
      <c r="R195">
        <v>202326</v>
      </c>
      <c r="V195">
        <v>16</v>
      </c>
      <c r="AM195" t="s">
        <v>63</v>
      </c>
      <c r="AN195" t="s">
        <v>64</v>
      </c>
      <c r="AO195" t="s">
        <v>44</v>
      </c>
      <c r="AP195" t="s">
        <v>45</v>
      </c>
      <c r="BE195" t="s">
        <v>46</v>
      </c>
      <c r="BF195" t="s">
        <v>47</v>
      </c>
      <c r="BM195" t="s">
        <v>46</v>
      </c>
    </row>
    <row r="196" spans="1:65">
      <c r="A196">
        <v>95746</v>
      </c>
      <c r="B196" t="s">
        <v>254</v>
      </c>
      <c r="C196">
        <v>731</v>
      </c>
      <c r="D196" t="s">
        <v>42</v>
      </c>
      <c r="E196" t="s">
        <v>43</v>
      </c>
      <c r="G196">
        <v>0.56999999999999995</v>
      </c>
      <c r="H196">
        <v>41.04</v>
      </c>
      <c r="I196">
        <v>0.3</v>
      </c>
      <c r="J196">
        <v>0.81499999999999995</v>
      </c>
      <c r="K196">
        <v>0.66</v>
      </c>
      <c r="L196">
        <v>0</v>
      </c>
      <c r="M196">
        <v>0</v>
      </c>
      <c r="N196">
        <v>0.81499999999999995</v>
      </c>
      <c r="O196">
        <v>58.68</v>
      </c>
      <c r="P196">
        <v>72</v>
      </c>
      <c r="Q196">
        <v>202227</v>
      </c>
      <c r="R196">
        <v>202326</v>
      </c>
      <c r="V196">
        <v>11</v>
      </c>
      <c r="AE196" t="s">
        <v>77</v>
      </c>
      <c r="AF196" t="s">
        <v>78</v>
      </c>
      <c r="AM196" t="s">
        <v>63</v>
      </c>
      <c r="AN196" t="s">
        <v>64</v>
      </c>
      <c r="BE196" t="s">
        <v>46</v>
      </c>
      <c r="BF196" t="s">
        <v>47</v>
      </c>
      <c r="BM196" t="s">
        <v>46</v>
      </c>
    </row>
    <row r="197" spans="1:65">
      <c r="A197">
        <v>95748</v>
      </c>
      <c r="B197" t="s">
        <v>255</v>
      </c>
      <c r="C197">
        <v>731</v>
      </c>
      <c r="D197" t="s">
        <v>42</v>
      </c>
      <c r="E197" t="s">
        <v>43</v>
      </c>
      <c r="G197">
        <v>0.58499999999999996</v>
      </c>
      <c r="H197">
        <v>42.12</v>
      </c>
      <c r="I197">
        <v>0.3</v>
      </c>
      <c r="J197">
        <v>0.83599999999999997</v>
      </c>
      <c r="K197">
        <v>0.69</v>
      </c>
      <c r="L197">
        <v>0</v>
      </c>
      <c r="M197">
        <v>0</v>
      </c>
      <c r="N197">
        <v>0.83599999999999997</v>
      </c>
      <c r="O197">
        <v>60.19</v>
      </c>
      <c r="P197">
        <v>72</v>
      </c>
      <c r="Q197">
        <v>202227</v>
      </c>
      <c r="R197">
        <v>202326</v>
      </c>
      <c r="V197">
        <v>13</v>
      </c>
      <c r="AO197" t="s">
        <v>44</v>
      </c>
      <c r="AP197" t="s">
        <v>45</v>
      </c>
      <c r="BE197" t="s">
        <v>46</v>
      </c>
      <c r="BF197" t="s">
        <v>47</v>
      </c>
      <c r="BM197" t="s">
        <v>46</v>
      </c>
    </row>
    <row r="198" spans="1:65">
      <c r="A198">
        <v>96946</v>
      </c>
      <c r="B198" t="s">
        <v>256</v>
      </c>
      <c r="C198">
        <v>731</v>
      </c>
      <c r="D198" t="s">
        <v>42</v>
      </c>
      <c r="E198" t="s">
        <v>43</v>
      </c>
      <c r="G198">
        <v>0.64500000000000002</v>
      </c>
      <c r="H198">
        <v>46.44</v>
      </c>
      <c r="I198">
        <v>0.3</v>
      </c>
      <c r="J198">
        <v>0.92200000000000004</v>
      </c>
      <c r="K198">
        <v>0.85</v>
      </c>
      <c r="L198">
        <v>0</v>
      </c>
      <c r="M198">
        <v>0</v>
      </c>
      <c r="N198">
        <v>0.92200000000000004</v>
      </c>
      <c r="O198">
        <v>66.38</v>
      </c>
      <c r="P198">
        <v>72</v>
      </c>
      <c r="Q198">
        <v>202227</v>
      </c>
      <c r="R198">
        <v>202326</v>
      </c>
      <c r="V198">
        <v>21</v>
      </c>
      <c r="AE198" t="s">
        <v>77</v>
      </c>
      <c r="AF198" t="s">
        <v>78</v>
      </c>
      <c r="AO198" t="s">
        <v>44</v>
      </c>
      <c r="AP198" t="s">
        <v>45</v>
      </c>
      <c r="BE198" t="s">
        <v>46</v>
      </c>
      <c r="BF198" t="s">
        <v>47</v>
      </c>
      <c r="BM198" t="s">
        <v>46</v>
      </c>
    </row>
    <row r="199" spans="1:65">
      <c r="A199">
        <v>96947</v>
      </c>
      <c r="B199" t="s">
        <v>257</v>
      </c>
      <c r="C199">
        <v>731</v>
      </c>
      <c r="D199" t="s">
        <v>42</v>
      </c>
      <c r="E199" t="s">
        <v>43</v>
      </c>
      <c r="G199">
        <v>0.84</v>
      </c>
      <c r="H199">
        <v>60.48</v>
      </c>
      <c r="I199">
        <v>0.3</v>
      </c>
      <c r="J199">
        <v>1.2</v>
      </c>
      <c r="K199">
        <v>1.44</v>
      </c>
      <c r="L199">
        <v>0</v>
      </c>
      <c r="M199">
        <v>0</v>
      </c>
      <c r="N199">
        <v>1.2</v>
      </c>
      <c r="O199">
        <v>86.4</v>
      </c>
      <c r="P199">
        <v>72</v>
      </c>
      <c r="Q199">
        <v>202227</v>
      </c>
      <c r="R199">
        <v>202326</v>
      </c>
      <c r="V199">
        <v>40</v>
      </c>
      <c r="AE199" t="s">
        <v>77</v>
      </c>
      <c r="AF199" t="s">
        <v>78</v>
      </c>
      <c r="AG199" t="s">
        <v>79</v>
      </c>
      <c r="AH199" t="s">
        <v>80</v>
      </c>
      <c r="AO199" t="s">
        <v>44</v>
      </c>
      <c r="AP199" t="s">
        <v>45</v>
      </c>
      <c r="BE199" t="s">
        <v>46</v>
      </c>
      <c r="BF199" t="s">
        <v>47</v>
      </c>
      <c r="BM199" t="s">
        <v>46</v>
      </c>
    </row>
    <row r="200" spans="1:65">
      <c r="A200">
        <v>97053</v>
      </c>
      <c r="B200" t="s">
        <v>258</v>
      </c>
      <c r="C200">
        <v>731</v>
      </c>
      <c r="D200" t="s">
        <v>42</v>
      </c>
      <c r="E200" t="s">
        <v>43</v>
      </c>
      <c r="G200">
        <v>0.69</v>
      </c>
      <c r="H200">
        <v>49.68</v>
      </c>
      <c r="I200">
        <v>0.3</v>
      </c>
      <c r="J200">
        <v>0.98599999999999999</v>
      </c>
      <c r="K200">
        <v>0.97</v>
      </c>
      <c r="L200">
        <v>0</v>
      </c>
      <c r="M200">
        <v>0</v>
      </c>
      <c r="N200">
        <v>0.98599999999999999</v>
      </c>
      <c r="O200">
        <v>70.989999999999995</v>
      </c>
      <c r="P200">
        <v>72</v>
      </c>
      <c r="Q200">
        <v>202227</v>
      </c>
      <c r="R200">
        <v>202326</v>
      </c>
      <c r="V200">
        <v>26</v>
      </c>
      <c r="AE200" t="s">
        <v>77</v>
      </c>
      <c r="AF200" t="s">
        <v>78</v>
      </c>
      <c r="AO200" t="s">
        <v>44</v>
      </c>
      <c r="AP200" t="s">
        <v>45</v>
      </c>
      <c r="BE200" t="s">
        <v>46</v>
      </c>
      <c r="BF200" t="s">
        <v>47</v>
      </c>
      <c r="BM200" t="s">
        <v>46</v>
      </c>
    </row>
  </sheetData>
  <sheetProtection algorithmName="SHA-512" hashValue="zpFj5qlePJrJ4C1bHWbvMPZEvz67Ggr7Uo8Pljxe9bZTDKdtUH8URIlP5t/JV0NBF1Y6B6AuXnsPecMY94XZ+A==" saltValue="jLuEqNGLBnz+M98tB3Re4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F200"/>
  <sheetViews>
    <sheetView workbookViewId="0">
      <selection activeCell="G33" sqref="G33"/>
    </sheetView>
  </sheetViews>
  <sheetFormatPr baseColWidth="10" defaultRowHeight="16"/>
  <sheetData>
    <row r="1" spans="1:58" s="34" customFormat="1" ht="16" customHeight="1">
      <c r="A1" s="34">
        <v>6028</v>
      </c>
      <c r="B1" s="34" t="s">
        <v>41</v>
      </c>
      <c r="C1" s="34">
        <v>731</v>
      </c>
      <c r="D1" s="34" t="s">
        <v>42</v>
      </c>
      <c r="E1" s="34" t="s">
        <v>43</v>
      </c>
      <c r="F1" s="34">
        <v>0.97599999999999998</v>
      </c>
      <c r="G1" s="34">
        <v>70.27</v>
      </c>
      <c r="H1" s="34">
        <v>0</v>
      </c>
      <c r="I1" s="34">
        <v>0</v>
      </c>
      <c r="J1" s="34">
        <v>0</v>
      </c>
      <c r="K1" s="34">
        <v>0</v>
      </c>
      <c r="L1" s="34">
        <v>0</v>
      </c>
      <c r="M1" s="34">
        <v>0</v>
      </c>
      <c r="N1" s="34">
        <v>0</v>
      </c>
      <c r="O1" s="34">
        <v>0</v>
      </c>
      <c r="P1" s="34">
        <v>72</v>
      </c>
      <c r="Q1" s="35">
        <v>0.97599999999999998</v>
      </c>
      <c r="R1" s="35">
        <v>70.27</v>
      </c>
      <c r="S1" s="35">
        <v>0</v>
      </c>
      <c r="T1" s="35">
        <v>0</v>
      </c>
      <c r="U1" s="35">
        <v>0</v>
      </c>
      <c r="V1" s="35">
        <v>0</v>
      </c>
      <c r="W1" s="35">
        <v>0</v>
      </c>
      <c r="X1" s="35">
        <v>0</v>
      </c>
      <c r="Y1" s="35">
        <v>0</v>
      </c>
      <c r="Z1" s="35">
        <v>0</v>
      </c>
      <c r="AB1" s="34">
        <v>202227</v>
      </c>
      <c r="AC1" s="34">
        <v>202326</v>
      </c>
      <c r="AO1" s="34" t="s">
        <v>44</v>
      </c>
      <c r="AP1" s="34" t="s">
        <v>45</v>
      </c>
      <c r="BE1" s="34" t="s">
        <v>46</v>
      </c>
      <c r="BF1" s="34" t="s">
        <v>47</v>
      </c>
    </row>
    <row r="2" spans="1:58">
      <c r="A2">
        <v>30004</v>
      </c>
      <c r="B2" t="s">
        <v>48</v>
      </c>
      <c r="C2">
        <v>731</v>
      </c>
      <c r="D2" t="s">
        <v>42</v>
      </c>
      <c r="E2" t="s">
        <v>43</v>
      </c>
      <c r="F2">
        <v>0.879</v>
      </c>
      <c r="G2">
        <v>63.28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72</v>
      </c>
      <c r="Q2">
        <v>0.879</v>
      </c>
      <c r="R2">
        <v>63.28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B2">
        <v>0</v>
      </c>
      <c r="AC2">
        <v>0</v>
      </c>
      <c r="AO2" t="s">
        <v>44</v>
      </c>
      <c r="AP2" t="s">
        <v>45</v>
      </c>
      <c r="AQ2" t="s">
        <v>49</v>
      </c>
      <c r="AR2" t="s">
        <v>50</v>
      </c>
      <c r="AW2" t="s">
        <v>51</v>
      </c>
      <c r="AX2" t="s">
        <v>52</v>
      </c>
      <c r="BE2" t="s">
        <v>46</v>
      </c>
      <c r="BF2" t="s">
        <v>47</v>
      </c>
    </row>
    <row r="3" spans="1:58">
      <c r="A3">
        <v>30008</v>
      </c>
      <c r="B3" t="s">
        <v>53</v>
      </c>
      <c r="C3">
        <v>731</v>
      </c>
      <c r="D3" t="s">
        <v>42</v>
      </c>
      <c r="E3" t="s">
        <v>43</v>
      </c>
      <c r="F3">
        <v>0.95499999999999996</v>
      </c>
      <c r="G3">
        <v>68.760000000000005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72</v>
      </c>
      <c r="Q3">
        <v>0.95499999999999996</v>
      </c>
      <c r="R3">
        <v>68.760000000000005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B3">
        <v>202227</v>
      </c>
      <c r="AC3">
        <v>202326</v>
      </c>
      <c r="AO3" t="s">
        <v>44</v>
      </c>
      <c r="AP3" t="s">
        <v>45</v>
      </c>
      <c r="AQ3" t="s">
        <v>49</v>
      </c>
      <c r="AR3" t="s">
        <v>50</v>
      </c>
      <c r="AW3" t="s">
        <v>51</v>
      </c>
      <c r="AX3" t="s">
        <v>52</v>
      </c>
      <c r="BE3" t="s">
        <v>46</v>
      </c>
      <c r="BF3" t="s">
        <v>47</v>
      </c>
    </row>
    <row r="4" spans="1:58">
      <c r="A4">
        <v>30083</v>
      </c>
      <c r="B4" t="s">
        <v>54</v>
      </c>
      <c r="C4">
        <v>731</v>
      </c>
      <c r="D4" t="s">
        <v>42</v>
      </c>
      <c r="E4" t="s">
        <v>43</v>
      </c>
      <c r="F4">
        <v>0.84799999999999998</v>
      </c>
      <c r="G4">
        <v>61.05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72</v>
      </c>
      <c r="Q4">
        <v>0.84799999999999998</v>
      </c>
      <c r="R4">
        <v>61.05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B4">
        <v>202227</v>
      </c>
      <c r="AC4">
        <v>202326</v>
      </c>
      <c r="AO4" t="s">
        <v>44</v>
      </c>
      <c r="AP4" t="s">
        <v>45</v>
      </c>
      <c r="AQ4" t="s">
        <v>49</v>
      </c>
      <c r="AR4" t="s">
        <v>50</v>
      </c>
      <c r="BE4" t="s">
        <v>46</v>
      </c>
      <c r="BF4" t="s">
        <v>47</v>
      </c>
    </row>
    <row r="5" spans="1:58">
      <c r="A5">
        <v>30226</v>
      </c>
      <c r="B5" t="s">
        <v>55</v>
      </c>
      <c r="C5">
        <v>731</v>
      </c>
      <c r="D5" t="s">
        <v>42</v>
      </c>
      <c r="E5" t="s">
        <v>43</v>
      </c>
      <c r="F5">
        <v>0.86899999999999999</v>
      </c>
      <c r="G5">
        <v>62.56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72</v>
      </c>
      <c r="Q5">
        <v>0.86899999999999999</v>
      </c>
      <c r="R5">
        <v>62.56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B5">
        <v>202227</v>
      </c>
      <c r="AC5">
        <v>202326</v>
      </c>
      <c r="AO5" t="s">
        <v>44</v>
      </c>
      <c r="AP5" t="s">
        <v>45</v>
      </c>
      <c r="BE5" t="s">
        <v>46</v>
      </c>
      <c r="BF5" t="s">
        <v>47</v>
      </c>
    </row>
    <row r="6" spans="1:58">
      <c r="A6">
        <v>30241</v>
      </c>
      <c r="B6" t="s">
        <v>56</v>
      </c>
      <c r="C6">
        <v>731</v>
      </c>
      <c r="D6" t="s">
        <v>42</v>
      </c>
      <c r="E6" t="s">
        <v>43</v>
      </c>
      <c r="F6">
        <v>0.84799999999999998</v>
      </c>
      <c r="G6">
        <v>61.05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72</v>
      </c>
      <c r="Q6">
        <v>0.84799999999999998</v>
      </c>
      <c r="R6">
        <v>61.05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B6">
        <v>202227</v>
      </c>
      <c r="AC6">
        <v>202326</v>
      </c>
      <c r="AO6" t="s">
        <v>44</v>
      </c>
      <c r="AP6" t="s">
        <v>45</v>
      </c>
      <c r="BE6" t="s">
        <v>46</v>
      </c>
      <c r="BF6" t="s">
        <v>47</v>
      </c>
    </row>
    <row r="7" spans="1:58">
      <c r="A7">
        <v>30262</v>
      </c>
      <c r="B7" t="s">
        <v>57</v>
      </c>
      <c r="C7">
        <v>731</v>
      </c>
      <c r="D7" t="s">
        <v>42</v>
      </c>
      <c r="E7" t="s">
        <v>43</v>
      </c>
      <c r="F7">
        <v>1.008</v>
      </c>
      <c r="G7">
        <v>72.569999999999993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72</v>
      </c>
      <c r="Q7">
        <v>1.008</v>
      </c>
      <c r="R7">
        <v>72.569999999999993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B7">
        <v>202227</v>
      </c>
      <c r="AC7">
        <v>202326</v>
      </c>
      <c r="AO7" t="s">
        <v>44</v>
      </c>
      <c r="AP7" t="s">
        <v>45</v>
      </c>
      <c r="BE7" t="s">
        <v>46</v>
      </c>
      <c r="BF7" t="s">
        <v>47</v>
      </c>
    </row>
    <row r="8" spans="1:58">
      <c r="A8">
        <v>30365</v>
      </c>
      <c r="B8" t="s">
        <v>58</v>
      </c>
      <c r="C8">
        <v>731</v>
      </c>
      <c r="D8" t="s">
        <v>42</v>
      </c>
      <c r="E8" t="s">
        <v>43</v>
      </c>
      <c r="F8">
        <v>0.85799999999999998</v>
      </c>
      <c r="G8">
        <v>61.77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72</v>
      </c>
      <c r="Q8">
        <v>0.85799999999999998</v>
      </c>
      <c r="R8">
        <v>61.77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B8">
        <v>202227</v>
      </c>
      <c r="AC8">
        <v>202326</v>
      </c>
      <c r="AO8" t="s">
        <v>44</v>
      </c>
      <c r="AP8" t="s">
        <v>45</v>
      </c>
      <c r="AQ8" t="s">
        <v>49</v>
      </c>
      <c r="AR8" t="s">
        <v>50</v>
      </c>
      <c r="BE8" t="s">
        <v>46</v>
      </c>
      <c r="BF8" t="s">
        <v>47</v>
      </c>
    </row>
    <row r="9" spans="1:58">
      <c r="A9">
        <v>30444</v>
      </c>
      <c r="B9" t="s">
        <v>59</v>
      </c>
      <c r="C9">
        <v>731</v>
      </c>
      <c r="D9" t="s">
        <v>42</v>
      </c>
      <c r="E9" t="s">
        <v>43</v>
      </c>
      <c r="F9">
        <v>0.86899999999999999</v>
      </c>
      <c r="G9">
        <v>62.56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72</v>
      </c>
      <c r="Q9">
        <v>0.86899999999999999</v>
      </c>
      <c r="R9">
        <v>62.56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B9">
        <v>202227</v>
      </c>
      <c r="AC9">
        <v>202326</v>
      </c>
      <c r="BE9" t="s">
        <v>46</v>
      </c>
      <c r="BF9" t="s">
        <v>47</v>
      </c>
    </row>
    <row r="10" spans="1:58">
      <c r="A10">
        <v>30455</v>
      </c>
      <c r="B10" t="s">
        <v>60</v>
      </c>
      <c r="C10">
        <v>731</v>
      </c>
      <c r="D10" t="s">
        <v>42</v>
      </c>
      <c r="E10" t="s">
        <v>43</v>
      </c>
      <c r="F10">
        <v>0.92200000000000004</v>
      </c>
      <c r="G10">
        <v>66.38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72</v>
      </c>
      <c r="Q10">
        <v>0.92200000000000004</v>
      </c>
      <c r="R10">
        <v>66.38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B10">
        <v>202227</v>
      </c>
      <c r="AC10">
        <v>202326</v>
      </c>
      <c r="AO10" t="s">
        <v>44</v>
      </c>
      <c r="AP10" t="s">
        <v>45</v>
      </c>
      <c r="BE10" t="s">
        <v>46</v>
      </c>
      <c r="BF10" t="s">
        <v>47</v>
      </c>
    </row>
    <row r="11" spans="1:58">
      <c r="A11">
        <v>30610</v>
      </c>
      <c r="B11" t="s">
        <v>61</v>
      </c>
      <c r="C11">
        <v>731</v>
      </c>
      <c r="D11" t="s">
        <v>42</v>
      </c>
      <c r="E11" t="s">
        <v>43</v>
      </c>
      <c r="F11">
        <v>1.7689999999999999</v>
      </c>
      <c r="G11">
        <v>127.36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72</v>
      </c>
      <c r="Q11">
        <v>1.7689999999999999</v>
      </c>
      <c r="R11">
        <v>127.36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B11">
        <v>202227</v>
      </c>
      <c r="AC11">
        <v>202326</v>
      </c>
      <c r="BE11" t="s">
        <v>46</v>
      </c>
      <c r="BF11" t="s">
        <v>47</v>
      </c>
    </row>
    <row r="12" spans="1:58">
      <c r="A12">
        <v>30649</v>
      </c>
      <c r="B12" t="s">
        <v>62</v>
      </c>
      <c r="C12">
        <v>731</v>
      </c>
      <c r="D12" t="s">
        <v>42</v>
      </c>
      <c r="E12" t="s">
        <v>43</v>
      </c>
      <c r="F12">
        <v>0.879</v>
      </c>
      <c r="G12">
        <v>63.28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72</v>
      </c>
      <c r="Q12">
        <v>0.879</v>
      </c>
      <c r="R12">
        <v>63.28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B12">
        <v>202227</v>
      </c>
      <c r="AC12">
        <v>202326</v>
      </c>
      <c r="AM12" t="s">
        <v>63</v>
      </c>
      <c r="AN12" t="s">
        <v>64</v>
      </c>
      <c r="AO12" t="s">
        <v>44</v>
      </c>
      <c r="AP12" t="s">
        <v>45</v>
      </c>
      <c r="BE12" t="s">
        <v>46</v>
      </c>
      <c r="BF12" t="s">
        <v>47</v>
      </c>
    </row>
    <row r="13" spans="1:58">
      <c r="A13">
        <v>30773</v>
      </c>
      <c r="B13" t="s">
        <v>65</v>
      </c>
      <c r="C13">
        <v>731</v>
      </c>
      <c r="D13" t="s">
        <v>42</v>
      </c>
      <c r="E13" t="s">
        <v>43</v>
      </c>
      <c r="F13">
        <v>0.80500000000000005</v>
      </c>
      <c r="G13">
        <v>57.96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72</v>
      </c>
      <c r="Q13">
        <v>0.80500000000000005</v>
      </c>
      <c r="R13">
        <v>57.96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B13">
        <v>202227</v>
      </c>
      <c r="AC13">
        <v>202326</v>
      </c>
      <c r="AO13" t="s">
        <v>44</v>
      </c>
      <c r="AP13" t="s">
        <v>45</v>
      </c>
      <c r="BE13" t="s">
        <v>46</v>
      </c>
      <c r="BF13" t="s">
        <v>47</v>
      </c>
    </row>
    <row r="14" spans="1:58">
      <c r="A14">
        <v>30785</v>
      </c>
      <c r="B14" t="s">
        <v>66</v>
      </c>
      <c r="C14">
        <v>731</v>
      </c>
      <c r="D14" t="s">
        <v>42</v>
      </c>
      <c r="E14" t="s">
        <v>43</v>
      </c>
      <c r="F14">
        <v>0.89</v>
      </c>
      <c r="G14">
        <v>64.08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72</v>
      </c>
      <c r="Q14">
        <v>0.89</v>
      </c>
      <c r="R14">
        <v>64.08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B14">
        <v>202227</v>
      </c>
      <c r="AC14">
        <v>202326</v>
      </c>
      <c r="AO14" t="s">
        <v>44</v>
      </c>
      <c r="AP14" t="s">
        <v>45</v>
      </c>
      <c r="BE14" t="s">
        <v>46</v>
      </c>
      <c r="BF14" t="s">
        <v>47</v>
      </c>
    </row>
    <row r="15" spans="1:58">
      <c r="A15">
        <v>30842</v>
      </c>
      <c r="B15" t="s">
        <v>67</v>
      </c>
      <c r="C15">
        <v>731</v>
      </c>
      <c r="D15" t="s">
        <v>42</v>
      </c>
      <c r="E15" t="s">
        <v>43</v>
      </c>
      <c r="F15">
        <v>0.97599999999999998</v>
      </c>
      <c r="G15">
        <v>70.27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72</v>
      </c>
      <c r="Q15">
        <v>0.97599999999999998</v>
      </c>
      <c r="R15">
        <v>70.27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B15">
        <v>202227</v>
      </c>
      <c r="AC15">
        <v>202326</v>
      </c>
      <c r="AO15" t="s">
        <v>44</v>
      </c>
      <c r="AP15" t="s">
        <v>45</v>
      </c>
      <c r="BE15" t="s">
        <v>46</v>
      </c>
      <c r="BF15" t="s">
        <v>47</v>
      </c>
    </row>
    <row r="16" spans="1:58">
      <c r="A16">
        <v>32621</v>
      </c>
      <c r="B16" t="s">
        <v>68</v>
      </c>
      <c r="C16">
        <v>731</v>
      </c>
      <c r="D16" t="s">
        <v>42</v>
      </c>
      <c r="E16" t="s">
        <v>43</v>
      </c>
      <c r="F16">
        <v>0.85799999999999998</v>
      </c>
      <c r="G16">
        <v>61.77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72</v>
      </c>
      <c r="Q16">
        <v>0.85799999999999998</v>
      </c>
      <c r="R16">
        <v>61.77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B16">
        <v>202227</v>
      </c>
      <c r="AC16">
        <v>202326</v>
      </c>
      <c r="AO16" t="s">
        <v>44</v>
      </c>
      <c r="AP16" t="s">
        <v>45</v>
      </c>
      <c r="BE16" t="s">
        <v>46</v>
      </c>
      <c r="BF16" t="s">
        <v>47</v>
      </c>
    </row>
    <row r="17" spans="1:58">
      <c r="A17">
        <v>32902</v>
      </c>
      <c r="B17" t="s">
        <v>69</v>
      </c>
      <c r="C17">
        <v>731</v>
      </c>
      <c r="D17" t="s">
        <v>42</v>
      </c>
      <c r="E17" t="s">
        <v>43</v>
      </c>
      <c r="F17">
        <v>0.89</v>
      </c>
      <c r="G17">
        <v>64.08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72</v>
      </c>
      <c r="Q17">
        <v>0.89</v>
      </c>
      <c r="R17">
        <v>64.08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B17">
        <v>202227</v>
      </c>
      <c r="AC17">
        <v>202326</v>
      </c>
      <c r="AO17" t="s">
        <v>44</v>
      </c>
      <c r="AP17" t="s">
        <v>45</v>
      </c>
      <c r="AW17" t="s">
        <v>51</v>
      </c>
      <c r="AX17" t="s">
        <v>52</v>
      </c>
      <c r="BE17" t="s">
        <v>46</v>
      </c>
      <c r="BF17" t="s">
        <v>47</v>
      </c>
    </row>
    <row r="18" spans="1:58">
      <c r="A18">
        <v>33217</v>
      </c>
      <c r="B18" t="s">
        <v>70</v>
      </c>
      <c r="C18">
        <v>731</v>
      </c>
      <c r="D18" t="s">
        <v>42</v>
      </c>
      <c r="E18" t="s">
        <v>43</v>
      </c>
      <c r="F18">
        <v>1.008</v>
      </c>
      <c r="G18">
        <v>72.569999999999993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72</v>
      </c>
      <c r="Q18">
        <v>1.008</v>
      </c>
      <c r="R18">
        <v>72.569999999999993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B18">
        <v>202227</v>
      </c>
      <c r="AC18">
        <v>202326</v>
      </c>
      <c r="AO18" t="s">
        <v>44</v>
      </c>
      <c r="AP18" t="s">
        <v>45</v>
      </c>
      <c r="BE18" t="s">
        <v>46</v>
      </c>
      <c r="BF18" t="s">
        <v>47</v>
      </c>
    </row>
    <row r="19" spans="1:58">
      <c r="A19">
        <v>33620</v>
      </c>
      <c r="B19" t="s">
        <v>71</v>
      </c>
      <c r="C19">
        <v>731</v>
      </c>
      <c r="D19" t="s">
        <v>42</v>
      </c>
      <c r="E19" t="s">
        <v>43</v>
      </c>
      <c r="F19">
        <v>0.83599999999999997</v>
      </c>
      <c r="G19">
        <v>60.19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72</v>
      </c>
      <c r="Q19">
        <v>0.83599999999999997</v>
      </c>
      <c r="R19">
        <v>60.19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B19">
        <v>202227</v>
      </c>
      <c r="AC19">
        <v>202326</v>
      </c>
      <c r="AO19" t="s">
        <v>44</v>
      </c>
      <c r="AP19" t="s">
        <v>45</v>
      </c>
      <c r="BE19" t="s">
        <v>46</v>
      </c>
      <c r="BF19" t="s">
        <v>47</v>
      </c>
    </row>
    <row r="20" spans="1:58">
      <c r="A20">
        <v>40062</v>
      </c>
      <c r="B20" t="s">
        <v>72</v>
      </c>
      <c r="C20">
        <v>731</v>
      </c>
      <c r="D20" t="s">
        <v>42</v>
      </c>
      <c r="E20" t="s">
        <v>43</v>
      </c>
      <c r="F20">
        <v>0.97599999999999998</v>
      </c>
      <c r="G20">
        <v>70.27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72</v>
      </c>
      <c r="Q20">
        <v>0.97599999999999998</v>
      </c>
      <c r="R20">
        <v>70.27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B20">
        <v>202227</v>
      </c>
      <c r="AC20">
        <v>202326</v>
      </c>
      <c r="BE20" t="s">
        <v>46</v>
      </c>
      <c r="BF20" t="s">
        <v>47</v>
      </c>
    </row>
    <row r="21" spans="1:58">
      <c r="A21">
        <v>40196</v>
      </c>
      <c r="B21" t="s">
        <v>73</v>
      </c>
      <c r="C21">
        <v>731</v>
      </c>
      <c r="D21" t="s">
        <v>42</v>
      </c>
      <c r="E21" t="s">
        <v>43</v>
      </c>
      <c r="F21">
        <v>0.97599999999999998</v>
      </c>
      <c r="G21">
        <v>70.27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72</v>
      </c>
      <c r="Q21">
        <v>0.97599999999999998</v>
      </c>
      <c r="R21">
        <v>70.27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B21">
        <v>202227</v>
      </c>
      <c r="AC21">
        <v>202326</v>
      </c>
      <c r="AO21" t="s">
        <v>44</v>
      </c>
      <c r="AP21" t="s">
        <v>45</v>
      </c>
      <c r="AQ21" t="s">
        <v>49</v>
      </c>
      <c r="AR21" t="s">
        <v>50</v>
      </c>
      <c r="BE21" t="s">
        <v>46</v>
      </c>
      <c r="BF21" t="s">
        <v>47</v>
      </c>
    </row>
    <row r="22" spans="1:58">
      <c r="A22">
        <v>40282</v>
      </c>
      <c r="B22" t="s">
        <v>74</v>
      </c>
      <c r="C22">
        <v>731</v>
      </c>
      <c r="D22" t="s">
        <v>42</v>
      </c>
      <c r="E22" t="s">
        <v>43</v>
      </c>
      <c r="F22">
        <v>0.89</v>
      </c>
      <c r="G22">
        <v>64.08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72</v>
      </c>
      <c r="Q22">
        <v>0.89</v>
      </c>
      <c r="R22">
        <v>64.08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B22">
        <v>202227</v>
      </c>
      <c r="AC22">
        <v>202326</v>
      </c>
      <c r="AO22" t="s">
        <v>44</v>
      </c>
      <c r="AP22" t="s">
        <v>45</v>
      </c>
      <c r="BE22" t="s">
        <v>46</v>
      </c>
      <c r="BF22" t="s">
        <v>47</v>
      </c>
    </row>
    <row r="23" spans="1:58">
      <c r="A23">
        <v>41431</v>
      </c>
      <c r="B23" t="s">
        <v>75</v>
      </c>
      <c r="C23">
        <v>731</v>
      </c>
      <c r="D23" t="s">
        <v>42</v>
      </c>
      <c r="E23" t="s">
        <v>43</v>
      </c>
      <c r="F23">
        <v>0.97599999999999998</v>
      </c>
      <c r="G23">
        <v>70.27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72</v>
      </c>
      <c r="Q23">
        <v>0.97599999999999998</v>
      </c>
      <c r="R23">
        <v>70.27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B23">
        <v>202227</v>
      </c>
      <c r="AC23">
        <v>202326</v>
      </c>
      <c r="BE23" t="s">
        <v>46</v>
      </c>
      <c r="BF23" t="s">
        <v>47</v>
      </c>
    </row>
    <row r="24" spans="1:58">
      <c r="A24">
        <v>41432</v>
      </c>
      <c r="B24" t="s">
        <v>76</v>
      </c>
      <c r="C24">
        <v>731</v>
      </c>
      <c r="D24" t="s">
        <v>42</v>
      </c>
      <c r="E24" t="s">
        <v>43</v>
      </c>
      <c r="F24">
        <v>1.1579999999999999</v>
      </c>
      <c r="G24">
        <v>83.37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72</v>
      </c>
      <c r="Q24">
        <v>1.1579999999999999</v>
      </c>
      <c r="R24">
        <v>83.37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B24">
        <v>202227</v>
      </c>
      <c r="AC24">
        <v>202326</v>
      </c>
      <c r="AE24" t="s">
        <v>77</v>
      </c>
      <c r="AF24" t="s">
        <v>78</v>
      </c>
      <c r="AG24" t="s">
        <v>79</v>
      </c>
      <c r="AH24" t="s">
        <v>80</v>
      </c>
      <c r="BE24" t="s">
        <v>46</v>
      </c>
      <c r="BF24" t="s">
        <v>47</v>
      </c>
    </row>
    <row r="25" spans="1:58">
      <c r="A25">
        <v>41614</v>
      </c>
      <c r="B25" t="s">
        <v>81</v>
      </c>
      <c r="C25">
        <v>731</v>
      </c>
      <c r="D25" t="s">
        <v>42</v>
      </c>
      <c r="E25" t="s">
        <v>43</v>
      </c>
      <c r="F25">
        <v>0.879</v>
      </c>
      <c r="G25">
        <v>63.28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72</v>
      </c>
      <c r="Q25">
        <v>0.879</v>
      </c>
      <c r="R25">
        <v>63.28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B25">
        <v>202227</v>
      </c>
      <c r="AC25">
        <v>202326</v>
      </c>
      <c r="AO25" t="s">
        <v>44</v>
      </c>
      <c r="AP25" t="s">
        <v>45</v>
      </c>
      <c r="BE25" t="s">
        <v>46</v>
      </c>
      <c r="BF25" t="s">
        <v>47</v>
      </c>
    </row>
    <row r="26" spans="1:58">
      <c r="A26">
        <v>41615</v>
      </c>
      <c r="B26" t="s">
        <v>82</v>
      </c>
      <c r="C26">
        <v>731</v>
      </c>
      <c r="D26" t="s">
        <v>42</v>
      </c>
      <c r="E26" t="s">
        <v>43</v>
      </c>
      <c r="F26">
        <v>0.95499999999999996</v>
      </c>
      <c r="G26">
        <v>68.760000000000005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72</v>
      </c>
      <c r="Q26">
        <v>0.95499999999999996</v>
      </c>
      <c r="R26">
        <v>68.760000000000005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B26">
        <v>202227</v>
      </c>
      <c r="AC26">
        <v>202326</v>
      </c>
      <c r="AO26" t="s">
        <v>44</v>
      </c>
      <c r="AP26" t="s">
        <v>45</v>
      </c>
      <c r="BE26" t="s">
        <v>46</v>
      </c>
      <c r="BF26" t="s">
        <v>47</v>
      </c>
    </row>
    <row r="27" spans="1:58">
      <c r="A27">
        <v>41620</v>
      </c>
      <c r="B27" t="s">
        <v>83</v>
      </c>
      <c r="C27">
        <v>731</v>
      </c>
      <c r="D27" t="s">
        <v>42</v>
      </c>
      <c r="E27" t="s">
        <v>43</v>
      </c>
      <c r="F27">
        <v>0.92200000000000004</v>
      </c>
      <c r="G27">
        <v>66.38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72</v>
      </c>
      <c r="Q27">
        <v>0.92200000000000004</v>
      </c>
      <c r="R27">
        <v>66.38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B27">
        <v>202227</v>
      </c>
      <c r="AC27">
        <v>202326</v>
      </c>
      <c r="BE27" t="s">
        <v>46</v>
      </c>
      <c r="BF27" t="s">
        <v>47</v>
      </c>
    </row>
    <row r="28" spans="1:58">
      <c r="A28">
        <v>41621</v>
      </c>
      <c r="B28" t="s">
        <v>84</v>
      </c>
      <c r="C28">
        <v>731</v>
      </c>
      <c r="D28" t="s">
        <v>42</v>
      </c>
      <c r="E28" t="s">
        <v>43</v>
      </c>
      <c r="F28">
        <v>0.92200000000000004</v>
      </c>
      <c r="G28">
        <v>66.38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72</v>
      </c>
      <c r="Q28">
        <v>0.92200000000000004</v>
      </c>
      <c r="R28">
        <v>66.38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B28">
        <v>202227</v>
      </c>
      <c r="AC28">
        <v>202326</v>
      </c>
      <c r="BE28" t="s">
        <v>46</v>
      </c>
      <c r="BF28" t="s">
        <v>47</v>
      </c>
    </row>
    <row r="29" spans="1:58">
      <c r="A29">
        <v>41622</v>
      </c>
      <c r="B29" t="s">
        <v>85</v>
      </c>
      <c r="C29">
        <v>731</v>
      </c>
      <c r="D29" t="s">
        <v>42</v>
      </c>
      <c r="E29" t="s">
        <v>43</v>
      </c>
      <c r="F29">
        <v>0.92200000000000004</v>
      </c>
      <c r="G29">
        <v>66.38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72</v>
      </c>
      <c r="Q29">
        <v>0.92200000000000004</v>
      </c>
      <c r="R29">
        <v>66.38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B29">
        <v>202227</v>
      </c>
      <c r="AC29">
        <v>202326</v>
      </c>
      <c r="BE29" t="s">
        <v>46</v>
      </c>
      <c r="BF29" t="s">
        <v>47</v>
      </c>
    </row>
    <row r="30" spans="1:58">
      <c r="A30">
        <v>41623</v>
      </c>
      <c r="B30" t="s">
        <v>86</v>
      </c>
      <c r="C30">
        <v>731</v>
      </c>
      <c r="D30" t="s">
        <v>42</v>
      </c>
      <c r="E30" t="s">
        <v>43</v>
      </c>
      <c r="F30">
        <v>1.083</v>
      </c>
      <c r="G30">
        <v>77.97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72</v>
      </c>
      <c r="Q30">
        <v>1.083</v>
      </c>
      <c r="R30">
        <v>77.97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B30">
        <v>202227</v>
      </c>
      <c r="AC30">
        <v>202326</v>
      </c>
      <c r="BE30" t="s">
        <v>46</v>
      </c>
      <c r="BF30" t="s">
        <v>47</v>
      </c>
    </row>
    <row r="31" spans="1:58">
      <c r="A31">
        <v>41624</v>
      </c>
      <c r="B31" t="s">
        <v>87</v>
      </c>
      <c r="C31">
        <v>731</v>
      </c>
      <c r="D31" t="s">
        <v>42</v>
      </c>
      <c r="E31" t="s">
        <v>43</v>
      </c>
      <c r="F31">
        <v>0.97599999999999998</v>
      </c>
      <c r="G31">
        <v>70.27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72</v>
      </c>
      <c r="Q31">
        <v>0.97599999999999998</v>
      </c>
      <c r="R31">
        <v>70.27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B31">
        <v>202227</v>
      </c>
      <c r="AC31">
        <v>202326</v>
      </c>
      <c r="BE31" t="s">
        <v>46</v>
      </c>
      <c r="BF31" t="s">
        <v>47</v>
      </c>
    </row>
    <row r="32" spans="1:58">
      <c r="A32">
        <v>41625</v>
      </c>
      <c r="B32" t="s">
        <v>88</v>
      </c>
      <c r="C32">
        <v>731</v>
      </c>
      <c r="D32" t="s">
        <v>42</v>
      </c>
      <c r="E32" t="s">
        <v>43</v>
      </c>
      <c r="F32">
        <v>0.97599999999999998</v>
      </c>
      <c r="G32">
        <v>70.27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72</v>
      </c>
      <c r="Q32">
        <v>0.97599999999999998</v>
      </c>
      <c r="R32">
        <v>70.27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B32">
        <v>202227</v>
      </c>
      <c r="AC32">
        <v>202326</v>
      </c>
      <c r="BE32" t="s">
        <v>46</v>
      </c>
      <c r="BF32" t="s">
        <v>47</v>
      </c>
    </row>
    <row r="33" spans="1:58">
      <c r="A33">
        <v>41627</v>
      </c>
      <c r="B33" t="s">
        <v>89</v>
      </c>
      <c r="C33">
        <v>731</v>
      </c>
      <c r="D33" t="s">
        <v>42</v>
      </c>
      <c r="E33" t="s">
        <v>43</v>
      </c>
      <c r="F33">
        <v>0.97599999999999998</v>
      </c>
      <c r="G33">
        <v>70.27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72</v>
      </c>
      <c r="Q33">
        <v>0.97599999999999998</v>
      </c>
      <c r="R33">
        <v>70.27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B33">
        <v>202227</v>
      </c>
      <c r="AC33">
        <v>202326</v>
      </c>
      <c r="BE33" t="s">
        <v>46</v>
      </c>
      <c r="BF33" t="s">
        <v>47</v>
      </c>
    </row>
    <row r="34" spans="1:58">
      <c r="A34">
        <v>41629</v>
      </c>
      <c r="B34" t="s">
        <v>90</v>
      </c>
      <c r="C34">
        <v>731</v>
      </c>
      <c r="D34" t="s">
        <v>42</v>
      </c>
      <c r="E34" t="s">
        <v>43</v>
      </c>
      <c r="F34">
        <v>0.97599999999999998</v>
      </c>
      <c r="G34">
        <v>70.27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72</v>
      </c>
      <c r="Q34">
        <v>0.97599999999999998</v>
      </c>
      <c r="R34">
        <v>70.27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B34">
        <v>202227</v>
      </c>
      <c r="AC34">
        <v>202326</v>
      </c>
      <c r="BE34" t="s">
        <v>46</v>
      </c>
      <c r="BF34" t="s">
        <v>47</v>
      </c>
    </row>
    <row r="35" spans="1:58">
      <c r="A35">
        <v>41630</v>
      </c>
      <c r="B35" t="s">
        <v>91</v>
      </c>
      <c r="C35">
        <v>731</v>
      </c>
      <c r="D35" t="s">
        <v>42</v>
      </c>
      <c r="E35" t="s">
        <v>43</v>
      </c>
      <c r="F35">
        <v>0.97599999999999998</v>
      </c>
      <c r="G35">
        <v>70.27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72</v>
      </c>
      <c r="Q35">
        <v>0.97599999999999998</v>
      </c>
      <c r="R35">
        <v>70.27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B35">
        <v>202227</v>
      </c>
      <c r="AC35">
        <v>202326</v>
      </c>
      <c r="BE35" t="s">
        <v>46</v>
      </c>
      <c r="BF35" t="s">
        <v>47</v>
      </c>
    </row>
    <row r="36" spans="1:58">
      <c r="A36">
        <v>41631</v>
      </c>
      <c r="B36" t="s">
        <v>92</v>
      </c>
      <c r="C36">
        <v>731</v>
      </c>
      <c r="D36" t="s">
        <v>42</v>
      </c>
      <c r="E36" t="s">
        <v>43</v>
      </c>
      <c r="F36">
        <v>0.97599999999999998</v>
      </c>
      <c r="G36">
        <v>70.27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72</v>
      </c>
      <c r="Q36">
        <v>0.97599999999999998</v>
      </c>
      <c r="R36">
        <v>70.27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B36">
        <v>202227</v>
      </c>
      <c r="AC36">
        <v>202326</v>
      </c>
      <c r="BE36" t="s">
        <v>46</v>
      </c>
      <c r="BF36" t="s">
        <v>47</v>
      </c>
    </row>
    <row r="37" spans="1:58">
      <c r="A37">
        <v>41632</v>
      </c>
      <c r="B37" t="s">
        <v>93</v>
      </c>
      <c r="C37">
        <v>731</v>
      </c>
      <c r="D37" t="s">
        <v>42</v>
      </c>
      <c r="E37" t="s">
        <v>43</v>
      </c>
      <c r="F37">
        <v>0.86899999999999999</v>
      </c>
      <c r="G37">
        <v>62.56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72</v>
      </c>
      <c r="Q37">
        <v>0.86899999999999999</v>
      </c>
      <c r="R37">
        <v>62.56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B37">
        <v>202227</v>
      </c>
      <c r="AC37">
        <v>202326</v>
      </c>
      <c r="AO37" t="s">
        <v>44</v>
      </c>
      <c r="AP37" t="s">
        <v>45</v>
      </c>
      <c r="BE37" t="s">
        <v>46</v>
      </c>
      <c r="BF37" t="s">
        <v>47</v>
      </c>
    </row>
    <row r="38" spans="1:58">
      <c r="A38">
        <v>41633</v>
      </c>
      <c r="B38" t="s">
        <v>94</v>
      </c>
      <c r="C38">
        <v>731</v>
      </c>
      <c r="D38" t="s">
        <v>42</v>
      </c>
      <c r="E38" t="s">
        <v>43</v>
      </c>
      <c r="F38">
        <v>0.91200000000000003</v>
      </c>
      <c r="G38">
        <v>65.66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72</v>
      </c>
      <c r="Q38">
        <v>0.91200000000000003</v>
      </c>
      <c r="R38">
        <v>65.66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B38">
        <v>202227</v>
      </c>
      <c r="AC38">
        <v>202326</v>
      </c>
      <c r="BE38" t="s">
        <v>46</v>
      </c>
      <c r="BF38" t="s">
        <v>47</v>
      </c>
    </row>
    <row r="39" spans="1:58">
      <c r="A39">
        <v>41634</v>
      </c>
      <c r="B39" t="s">
        <v>95</v>
      </c>
      <c r="C39">
        <v>731</v>
      </c>
      <c r="D39" t="s">
        <v>42</v>
      </c>
      <c r="E39" t="s">
        <v>43</v>
      </c>
      <c r="F39">
        <v>0.98599999999999999</v>
      </c>
      <c r="G39">
        <v>70.989999999999995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72</v>
      </c>
      <c r="Q39">
        <v>0.98599999999999999</v>
      </c>
      <c r="R39">
        <v>70.989999999999995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B39">
        <v>202227</v>
      </c>
      <c r="AC39">
        <v>202326</v>
      </c>
      <c r="BE39" t="s">
        <v>46</v>
      </c>
      <c r="BF39" t="s">
        <v>47</v>
      </c>
    </row>
    <row r="40" spans="1:58">
      <c r="A40">
        <v>52824</v>
      </c>
      <c r="B40" t="s">
        <v>96</v>
      </c>
      <c r="C40">
        <v>731</v>
      </c>
      <c r="D40" t="s">
        <v>42</v>
      </c>
      <c r="E40" t="s">
        <v>43</v>
      </c>
      <c r="F40">
        <v>0.97599999999999998</v>
      </c>
      <c r="G40">
        <v>70.27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72</v>
      </c>
      <c r="Q40">
        <v>0.97599999999999998</v>
      </c>
      <c r="R40">
        <v>70.27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B40">
        <v>202227</v>
      </c>
      <c r="AC40">
        <v>202326</v>
      </c>
      <c r="BE40" t="s">
        <v>46</v>
      </c>
      <c r="BF40" t="s">
        <v>47</v>
      </c>
    </row>
    <row r="41" spans="1:58">
      <c r="A41">
        <v>52968</v>
      </c>
      <c r="B41" t="s">
        <v>97</v>
      </c>
      <c r="C41">
        <v>731</v>
      </c>
      <c r="D41" t="s">
        <v>42</v>
      </c>
      <c r="E41" t="s">
        <v>43</v>
      </c>
      <c r="F41">
        <v>0.879</v>
      </c>
      <c r="G41">
        <v>63.28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72</v>
      </c>
      <c r="Q41">
        <v>0.879</v>
      </c>
      <c r="R41">
        <v>63.28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B41">
        <v>202227</v>
      </c>
      <c r="AC41">
        <v>202326</v>
      </c>
      <c r="AO41" t="s">
        <v>44</v>
      </c>
      <c r="AP41" t="s">
        <v>45</v>
      </c>
      <c r="AQ41" t="s">
        <v>49</v>
      </c>
      <c r="AR41" t="s">
        <v>50</v>
      </c>
      <c r="BE41" t="s">
        <v>46</v>
      </c>
      <c r="BF41" t="s">
        <v>47</v>
      </c>
    </row>
    <row r="42" spans="1:58">
      <c r="A42">
        <v>53008</v>
      </c>
      <c r="B42" t="s">
        <v>98</v>
      </c>
      <c r="C42">
        <v>731</v>
      </c>
      <c r="D42" t="s">
        <v>42</v>
      </c>
      <c r="E42" t="s">
        <v>43</v>
      </c>
      <c r="F42">
        <v>0.879</v>
      </c>
      <c r="G42">
        <v>63.28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72</v>
      </c>
      <c r="Q42">
        <v>0.879</v>
      </c>
      <c r="R42">
        <v>63.28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B42">
        <v>202227</v>
      </c>
      <c r="AC42">
        <v>202326</v>
      </c>
      <c r="AM42" t="s">
        <v>63</v>
      </c>
      <c r="AN42" t="s">
        <v>64</v>
      </c>
      <c r="BE42" t="s">
        <v>46</v>
      </c>
      <c r="BF42" t="s">
        <v>47</v>
      </c>
    </row>
    <row r="43" spans="1:58">
      <c r="A43">
        <v>53053</v>
      </c>
      <c r="B43" t="s">
        <v>99</v>
      </c>
      <c r="C43">
        <v>731</v>
      </c>
      <c r="D43" t="s">
        <v>42</v>
      </c>
      <c r="E43" t="s">
        <v>43</v>
      </c>
      <c r="F43">
        <v>0.91200000000000003</v>
      </c>
      <c r="G43">
        <v>65.66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72</v>
      </c>
      <c r="Q43">
        <v>0.91200000000000003</v>
      </c>
      <c r="R43">
        <v>65.66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202227</v>
      </c>
      <c r="AC43">
        <v>202326</v>
      </c>
      <c r="AO43" t="s">
        <v>44</v>
      </c>
      <c r="AP43" t="s">
        <v>45</v>
      </c>
      <c r="BE43" t="s">
        <v>46</v>
      </c>
      <c r="BF43" t="s">
        <v>47</v>
      </c>
    </row>
    <row r="44" spans="1:58">
      <c r="A44">
        <v>53202</v>
      </c>
      <c r="B44" t="s">
        <v>100</v>
      </c>
      <c r="C44">
        <v>731</v>
      </c>
      <c r="D44" t="s">
        <v>42</v>
      </c>
      <c r="E44" t="s">
        <v>43</v>
      </c>
      <c r="F44">
        <v>0.879</v>
      </c>
      <c r="G44">
        <v>63.28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72</v>
      </c>
      <c r="Q44">
        <v>0.879</v>
      </c>
      <c r="R44">
        <v>63.28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B44">
        <v>202227</v>
      </c>
      <c r="AC44">
        <v>202326</v>
      </c>
      <c r="AM44" t="s">
        <v>63</v>
      </c>
      <c r="AN44" t="s">
        <v>64</v>
      </c>
      <c r="BE44" t="s">
        <v>46</v>
      </c>
      <c r="BF44" t="s">
        <v>47</v>
      </c>
    </row>
    <row r="45" spans="1:58">
      <c r="A45">
        <v>53205</v>
      </c>
      <c r="B45" t="s">
        <v>101</v>
      </c>
      <c r="C45">
        <v>731</v>
      </c>
      <c r="D45" t="s">
        <v>42</v>
      </c>
      <c r="E45" t="s">
        <v>43</v>
      </c>
      <c r="F45">
        <v>0.879</v>
      </c>
      <c r="G45">
        <v>63.28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72</v>
      </c>
      <c r="Q45">
        <v>0.879</v>
      </c>
      <c r="R45">
        <v>63.28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B45">
        <v>202227</v>
      </c>
      <c r="AC45">
        <v>202326</v>
      </c>
      <c r="AM45" t="s">
        <v>63</v>
      </c>
      <c r="AN45" t="s">
        <v>64</v>
      </c>
      <c r="BE45" t="s">
        <v>46</v>
      </c>
      <c r="BF45" t="s">
        <v>47</v>
      </c>
    </row>
    <row r="46" spans="1:58">
      <c r="A46">
        <v>53209</v>
      </c>
      <c r="B46" t="s">
        <v>102</v>
      </c>
      <c r="C46">
        <v>731</v>
      </c>
      <c r="D46" t="s">
        <v>42</v>
      </c>
      <c r="E46" t="s">
        <v>43</v>
      </c>
      <c r="F46">
        <v>0.879</v>
      </c>
      <c r="G46">
        <v>63.28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72</v>
      </c>
      <c r="Q46">
        <v>0.879</v>
      </c>
      <c r="R46">
        <v>63.28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B46">
        <v>202227</v>
      </c>
      <c r="AC46">
        <v>202326</v>
      </c>
      <c r="AM46" t="s">
        <v>63</v>
      </c>
      <c r="AN46" t="s">
        <v>64</v>
      </c>
      <c r="BE46" t="s">
        <v>46</v>
      </c>
      <c r="BF46" t="s">
        <v>47</v>
      </c>
    </row>
    <row r="47" spans="1:58">
      <c r="A47">
        <v>53543</v>
      </c>
      <c r="B47" t="s">
        <v>103</v>
      </c>
      <c r="C47">
        <v>731</v>
      </c>
      <c r="D47" t="s">
        <v>42</v>
      </c>
      <c r="E47" t="s">
        <v>43</v>
      </c>
      <c r="F47">
        <v>0.92200000000000004</v>
      </c>
      <c r="G47">
        <v>66.38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72</v>
      </c>
      <c r="Q47">
        <v>0.92200000000000004</v>
      </c>
      <c r="R47">
        <v>66.38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B47">
        <v>202227</v>
      </c>
      <c r="AC47">
        <v>202326</v>
      </c>
      <c r="BE47" t="s">
        <v>46</v>
      </c>
      <c r="BF47" t="s">
        <v>47</v>
      </c>
    </row>
    <row r="48" spans="1:58">
      <c r="A48">
        <v>53546</v>
      </c>
      <c r="B48" t="s">
        <v>104</v>
      </c>
      <c r="C48">
        <v>731</v>
      </c>
      <c r="D48" t="s">
        <v>42</v>
      </c>
      <c r="E48" t="s">
        <v>43</v>
      </c>
      <c r="F48">
        <v>0.98599999999999999</v>
      </c>
      <c r="G48">
        <v>70.989999999999995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72</v>
      </c>
      <c r="Q48">
        <v>0.98599999999999999</v>
      </c>
      <c r="R48">
        <v>70.989999999999995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B48">
        <v>202227</v>
      </c>
      <c r="AC48">
        <v>202326</v>
      </c>
      <c r="AO48" t="s">
        <v>44</v>
      </c>
      <c r="AP48" t="s">
        <v>45</v>
      </c>
      <c r="BE48" t="s">
        <v>46</v>
      </c>
      <c r="BF48" t="s">
        <v>47</v>
      </c>
    </row>
    <row r="49" spans="1:58">
      <c r="A49">
        <v>53567</v>
      </c>
      <c r="B49" t="s">
        <v>105</v>
      </c>
      <c r="C49">
        <v>731</v>
      </c>
      <c r="D49" t="s">
        <v>42</v>
      </c>
      <c r="E49" t="s">
        <v>43</v>
      </c>
      <c r="F49">
        <v>0.81499999999999995</v>
      </c>
      <c r="G49">
        <v>58.68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72</v>
      </c>
      <c r="Q49">
        <v>0.81499999999999995</v>
      </c>
      <c r="R49">
        <v>58.68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B49">
        <v>202227</v>
      </c>
      <c r="AC49">
        <v>202326</v>
      </c>
      <c r="AO49" t="s">
        <v>44</v>
      </c>
      <c r="AP49" t="s">
        <v>45</v>
      </c>
      <c r="BE49" t="s">
        <v>46</v>
      </c>
      <c r="BF49" t="s">
        <v>47</v>
      </c>
    </row>
    <row r="50" spans="1:58">
      <c r="A50">
        <v>54217</v>
      </c>
      <c r="B50" t="s">
        <v>106</v>
      </c>
      <c r="C50">
        <v>731</v>
      </c>
      <c r="D50" t="s">
        <v>42</v>
      </c>
      <c r="E50" t="s">
        <v>43</v>
      </c>
      <c r="F50">
        <v>0.97599999999999998</v>
      </c>
      <c r="G50">
        <v>70.27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72</v>
      </c>
      <c r="Q50">
        <v>0.97599999999999998</v>
      </c>
      <c r="R50">
        <v>70.27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B50">
        <v>202227</v>
      </c>
      <c r="AC50">
        <v>202326</v>
      </c>
      <c r="AO50" t="s">
        <v>44</v>
      </c>
      <c r="AP50" t="s">
        <v>45</v>
      </c>
      <c r="AQ50" t="s">
        <v>49</v>
      </c>
      <c r="AR50" t="s">
        <v>50</v>
      </c>
      <c r="BE50" t="s">
        <v>46</v>
      </c>
      <c r="BF50" t="s">
        <v>47</v>
      </c>
    </row>
    <row r="51" spans="1:58">
      <c r="A51">
        <v>54219</v>
      </c>
      <c r="B51" t="s">
        <v>107</v>
      </c>
      <c r="C51">
        <v>731</v>
      </c>
      <c r="D51" t="s">
        <v>42</v>
      </c>
      <c r="E51" t="s">
        <v>43</v>
      </c>
      <c r="F51">
        <v>0.97599999999999998</v>
      </c>
      <c r="G51">
        <v>70.27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72</v>
      </c>
      <c r="Q51">
        <v>0.97599999999999998</v>
      </c>
      <c r="R51">
        <v>70.27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B51">
        <v>202227</v>
      </c>
      <c r="AC51">
        <v>202326</v>
      </c>
      <c r="AM51" t="s">
        <v>63</v>
      </c>
      <c r="AN51" t="s">
        <v>64</v>
      </c>
      <c r="AO51" t="s">
        <v>44</v>
      </c>
      <c r="AP51" t="s">
        <v>45</v>
      </c>
      <c r="BE51" t="s">
        <v>46</v>
      </c>
      <c r="BF51" t="s">
        <v>47</v>
      </c>
    </row>
    <row r="52" spans="1:58">
      <c r="A52">
        <v>54271</v>
      </c>
      <c r="B52" t="s">
        <v>108</v>
      </c>
      <c r="C52">
        <v>731</v>
      </c>
      <c r="D52" t="s">
        <v>42</v>
      </c>
      <c r="E52" t="s">
        <v>43</v>
      </c>
      <c r="F52">
        <v>1.093</v>
      </c>
      <c r="G52">
        <v>78.69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72</v>
      </c>
      <c r="Q52">
        <v>1.093</v>
      </c>
      <c r="R52">
        <v>78.69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B52">
        <v>202227</v>
      </c>
      <c r="AC52">
        <v>202326</v>
      </c>
      <c r="AO52" t="s">
        <v>44</v>
      </c>
      <c r="AP52" t="s">
        <v>45</v>
      </c>
      <c r="BE52" t="s">
        <v>46</v>
      </c>
      <c r="BF52" t="s">
        <v>47</v>
      </c>
    </row>
    <row r="53" spans="1:58">
      <c r="A53">
        <v>54275</v>
      </c>
      <c r="B53" t="s">
        <v>109</v>
      </c>
      <c r="C53">
        <v>731</v>
      </c>
      <c r="D53" t="s">
        <v>42</v>
      </c>
      <c r="E53" t="s">
        <v>43</v>
      </c>
      <c r="F53">
        <v>1.04</v>
      </c>
      <c r="G53">
        <v>74.88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72</v>
      </c>
      <c r="Q53">
        <v>1.04</v>
      </c>
      <c r="R53">
        <v>74.88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B53">
        <v>202227</v>
      </c>
      <c r="AC53">
        <v>202326</v>
      </c>
      <c r="AM53" t="s">
        <v>63</v>
      </c>
      <c r="AN53" t="s">
        <v>64</v>
      </c>
      <c r="BE53" t="s">
        <v>46</v>
      </c>
      <c r="BF53" t="s">
        <v>47</v>
      </c>
    </row>
    <row r="54" spans="1:58">
      <c r="A54">
        <v>54288</v>
      </c>
      <c r="B54" t="s">
        <v>110</v>
      </c>
      <c r="C54">
        <v>731</v>
      </c>
      <c r="D54" t="s">
        <v>42</v>
      </c>
      <c r="E54" t="s">
        <v>43</v>
      </c>
      <c r="F54">
        <v>0.84799999999999998</v>
      </c>
      <c r="G54">
        <v>61.05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72</v>
      </c>
      <c r="Q54">
        <v>0.84799999999999998</v>
      </c>
      <c r="R54">
        <v>61.05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B54">
        <v>202227</v>
      </c>
      <c r="AC54">
        <v>202326</v>
      </c>
      <c r="AO54" t="s">
        <v>44</v>
      </c>
      <c r="AP54" t="s">
        <v>45</v>
      </c>
      <c r="BE54" t="s">
        <v>46</v>
      </c>
      <c r="BF54" t="s">
        <v>47</v>
      </c>
    </row>
    <row r="55" spans="1:58">
      <c r="A55">
        <v>54309</v>
      </c>
      <c r="B55" t="s">
        <v>111</v>
      </c>
      <c r="C55">
        <v>731</v>
      </c>
      <c r="D55" t="s">
        <v>42</v>
      </c>
      <c r="E55" t="s">
        <v>43</v>
      </c>
      <c r="F55">
        <v>0.97599999999999998</v>
      </c>
      <c r="G55">
        <v>70.27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72</v>
      </c>
      <c r="Q55">
        <v>0.97599999999999998</v>
      </c>
      <c r="R55">
        <v>70.27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B55">
        <v>202227</v>
      </c>
      <c r="AC55">
        <v>202326</v>
      </c>
      <c r="AM55" t="s">
        <v>63</v>
      </c>
      <c r="AN55" t="s">
        <v>64</v>
      </c>
      <c r="BE55" t="s">
        <v>46</v>
      </c>
      <c r="BF55" t="s">
        <v>47</v>
      </c>
    </row>
    <row r="56" spans="1:58">
      <c r="A56">
        <v>54311</v>
      </c>
      <c r="B56" t="s">
        <v>112</v>
      </c>
      <c r="C56">
        <v>731</v>
      </c>
      <c r="D56" t="s">
        <v>42</v>
      </c>
      <c r="E56" t="s">
        <v>43</v>
      </c>
      <c r="F56">
        <v>0.879</v>
      </c>
      <c r="G56">
        <v>63.28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72</v>
      </c>
      <c r="Q56">
        <v>0.879</v>
      </c>
      <c r="R56">
        <v>63.28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B56">
        <v>202227</v>
      </c>
      <c r="AC56">
        <v>202326</v>
      </c>
      <c r="BE56" t="s">
        <v>46</v>
      </c>
      <c r="BF56" t="s">
        <v>47</v>
      </c>
    </row>
    <row r="57" spans="1:58">
      <c r="A57">
        <v>54313</v>
      </c>
      <c r="B57" t="s">
        <v>113</v>
      </c>
      <c r="C57">
        <v>731</v>
      </c>
      <c r="D57" t="s">
        <v>42</v>
      </c>
      <c r="E57" t="s">
        <v>43</v>
      </c>
      <c r="F57">
        <v>0.879</v>
      </c>
      <c r="G57">
        <v>63.28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72</v>
      </c>
      <c r="Q57">
        <v>0.879</v>
      </c>
      <c r="R57">
        <v>63.28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B57">
        <v>202227</v>
      </c>
      <c r="AC57">
        <v>202326</v>
      </c>
      <c r="AM57" t="s">
        <v>63</v>
      </c>
      <c r="AN57" t="s">
        <v>64</v>
      </c>
      <c r="BE57" t="s">
        <v>46</v>
      </c>
      <c r="BF57" t="s">
        <v>47</v>
      </c>
    </row>
    <row r="58" spans="1:58">
      <c r="A58">
        <v>54874</v>
      </c>
      <c r="B58" t="s">
        <v>114</v>
      </c>
      <c r="C58">
        <v>731</v>
      </c>
      <c r="D58" t="s">
        <v>42</v>
      </c>
      <c r="E58" t="s">
        <v>43</v>
      </c>
      <c r="F58">
        <v>0.85799999999999998</v>
      </c>
      <c r="G58">
        <v>61.77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72</v>
      </c>
      <c r="Q58">
        <v>0.85799999999999998</v>
      </c>
      <c r="R58">
        <v>61.77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B58">
        <v>202227</v>
      </c>
      <c r="AC58">
        <v>202326</v>
      </c>
      <c r="AM58" t="s">
        <v>63</v>
      </c>
      <c r="AN58" t="s">
        <v>64</v>
      </c>
      <c r="BE58" t="s">
        <v>46</v>
      </c>
      <c r="BF58" t="s">
        <v>47</v>
      </c>
    </row>
    <row r="59" spans="1:58">
      <c r="A59">
        <v>54941</v>
      </c>
      <c r="B59" t="s">
        <v>115</v>
      </c>
      <c r="C59">
        <v>731</v>
      </c>
      <c r="D59" t="s">
        <v>42</v>
      </c>
      <c r="E59" t="s">
        <v>43</v>
      </c>
      <c r="F59">
        <v>0.86899999999999999</v>
      </c>
      <c r="G59">
        <v>62.56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72</v>
      </c>
      <c r="Q59">
        <v>0.86899999999999999</v>
      </c>
      <c r="R59">
        <v>62.56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B59">
        <v>202227</v>
      </c>
      <c r="AC59">
        <v>202326</v>
      </c>
      <c r="AO59" t="s">
        <v>44</v>
      </c>
      <c r="AP59" t="s">
        <v>45</v>
      </c>
      <c r="BE59" t="s">
        <v>46</v>
      </c>
      <c r="BF59" t="s">
        <v>47</v>
      </c>
    </row>
    <row r="60" spans="1:58">
      <c r="A60">
        <v>55479</v>
      </c>
      <c r="B60" t="s">
        <v>116</v>
      </c>
      <c r="C60">
        <v>731</v>
      </c>
      <c r="D60" t="s">
        <v>42</v>
      </c>
      <c r="E60" t="s">
        <v>43</v>
      </c>
      <c r="F60">
        <v>1.2</v>
      </c>
      <c r="G60">
        <v>86.4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72</v>
      </c>
      <c r="Q60">
        <v>1.2</v>
      </c>
      <c r="R60">
        <v>86.4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B60">
        <v>202227</v>
      </c>
      <c r="AC60">
        <v>202326</v>
      </c>
      <c r="AG60" t="s">
        <v>79</v>
      </c>
      <c r="AH60" t="s">
        <v>80</v>
      </c>
      <c r="AO60" t="s">
        <v>44</v>
      </c>
      <c r="AP60" t="s">
        <v>45</v>
      </c>
      <c r="BE60" t="s">
        <v>46</v>
      </c>
      <c r="BF60" t="s">
        <v>47</v>
      </c>
    </row>
    <row r="61" spans="1:58">
      <c r="A61">
        <v>56059</v>
      </c>
      <c r="B61" t="s">
        <v>117</v>
      </c>
      <c r="C61">
        <v>731</v>
      </c>
      <c r="D61" t="s">
        <v>42</v>
      </c>
      <c r="E61" t="s">
        <v>43</v>
      </c>
      <c r="F61">
        <v>0.98599999999999999</v>
      </c>
      <c r="G61">
        <v>70.989999999999995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72</v>
      </c>
      <c r="Q61">
        <v>0.98599999999999999</v>
      </c>
      <c r="R61">
        <v>70.989999999999995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B61">
        <v>202227</v>
      </c>
      <c r="AC61">
        <v>202326</v>
      </c>
      <c r="AO61" t="s">
        <v>44</v>
      </c>
      <c r="AP61" t="s">
        <v>45</v>
      </c>
      <c r="BE61" t="s">
        <v>46</v>
      </c>
      <c r="BF61" t="s">
        <v>47</v>
      </c>
    </row>
    <row r="62" spans="1:58">
      <c r="A62">
        <v>56088</v>
      </c>
      <c r="B62" t="s">
        <v>118</v>
      </c>
      <c r="C62">
        <v>731</v>
      </c>
      <c r="D62" t="s">
        <v>42</v>
      </c>
      <c r="E62" t="s">
        <v>43</v>
      </c>
      <c r="F62">
        <v>0.89</v>
      </c>
      <c r="G62">
        <v>64.08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72</v>
      </c>
      <c r="Q62">
        <v>0.89</v>
      </c>
      <c r="R62">
        <v>64.08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B62">
        <v>202227</v>
      </c>
      <c r="AC62">
        <v>202326</v>
      </c>
      <c r="AO62" t="s">
        <v>44</v>
      </c>
      <c r="AP62" t="s">
        <v>45</v>
      </c>
      <c r="BE62" t="s">
        <v>46</v>
      </c>
      <c r="BF62" t="s">
        <v>47</v>
      </c>
    </row>
    <row r="63" spans="1:58">
      <c r="A63">
        <v>56119</v>
      </c>
      <c r="B63" t="s">
        <v>119</v>
      </c>
      <c r="C63">
        <v>731</v>
      </c>
      <c r="D63" t="s">
        <v>42</v>
      </c>
      <c r="E63" t="s">
        <v>43</v>
      </c>
      <c r="F63">
        <v>1.093</v>
      </c>
      <c r="G63">
        <v>78.69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72</v>
      </c>
      <c r="Q63">
        <v>1.093</v>
      </c>
      <c r="R63">
        <v>78.69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B63">
        <v>202227</v>
      </c>
      <c r="AC63">
        <v>202326</v>
      </c>
      <c r="AO63" t="s">
        <v>44</v>
      </c>
      <c r="AP63" t="s">
        <v>45</v>
      </c>
      <c r="BE63" t="s">
        <v>46</v>
      </c>
      <c r="BF63" t="s">
        <v>47</v>
      </c>
    </row>
    <row r="64" spans="1:58">
      <c r="A64">
        <v>56120</v>
      </c>
      <c r="B64" t="s">
        <v>120</v>
      </c>
      <c r="C64">
        <v>731</v>
      </c>
      <c r="D64" t="s">
        <v>42</v>
      </c>
      <c r="E64" t="s">
        <v>43</v>
      </c>
      <c r="F64">
        <v>1.093</v>
      </c>
      <c r="G64">
        <v>78.69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72</v>
      </c>
      <c r="Q64">
        <v>1.093</v>
      </c>
      <c r="R64">
        <v>78.69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B64">
        <v>202227</v>
      </c>
      <c r="AC64">
        <v>202326</v>
      </c>
      <c r="AO64" t="s">
        <v>44</v>
      </c>
      <c r="AP64" t="s">
        <v>45</v>
      </c>
      <c r="BE64" t="s">
        <v>46</v>
      </c>
      <c r="BF64" t="s">
        <v>47</v>
      </c>
    </row>
    <row r="65" spans="1:58">
      <c r="A65">
        <v>56121</v>
      </c>
      <c r="B65" t="s">
        <v>121</v>
      </c>
      <c r="C65">
        <v>731</v>
      </c>
      <c r="D65" t="s">
        <v>42</v>
      </c>
      <c r="E65" t="s">
        <v>43</v>
      </c>
      <c r="F65">
        <v>1.093</v>
      </c>
      <c r="G65">
        <v>78.69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72</v>
      </c>
      <c r="Q65">
        <v>1.093</v>
      </c>
      <c r="R65">
        <v>78.69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B65">
        <v>202227</v>
      </c>
      <c r="AC65">
        <v>202326</v>
      </c>
      <c r="AO65" t="s">
        <v>44</v>
      </c>
      <c r="AP65" t="s">
        <v>45</v>
      </c>
      <c r="BE65" t="s">
        <v>46</v>
      </c>
      <c r="BF65" t="s">
        <v>47</v>
      </c>
    </row>
    <row r="66" spans="1:58">
      <c r="A66">
        <v>56144</v>
      </c>
      <c r="B66" t="s">
        <v>122</v>
      </c>
      <c r="C66">
        <v>731</v>
      </c>
      <c r="D66" t="s">
        <v>42</v>
      </c>
      <c r="E66" t="s">
        <v>43</v>
      </c>
      <c r="F66">
        <v>0.879</v>
      </c>
      <c r="G66">
        <v>63.28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72</v>
      </c>
      <c r="Q66">
        <v>0.879</v>
      </c>
      <c r="R66">
        <v>63.28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B66">
        <v>202227</v>
      </c>
      <c r="AC66">
        <v>202326</v>
      </c>
      <c r="AM66" t="s">
        <v>63</v>
      </c>
      <c r="AN66" t="s">
        <v>64</v>
      </c>
      <c r="AO66" t="s">
        <v>44</v>
      </c>
      <c r="AP66" t="s">
        <v>45</v>
      </c>
      <c r="BE66" t="s">
        <v>46</v>
      </c>
      <c r="BF66" t="s">
        <v>47</v>
      </c>
    </row>
    <row r="67" spans="1:58">
      <c r="A67">
        <v>56515</v>
      </c>
      <c r="B67" t="s">
        <v>123</v>
      </c>
      <c r="C67">
        <v>731</v>
      </c>
      <c r="D67" t="s">
        <v>42</v>
      </c>
      <c r="E67" t="s">
        <v>43</v>
      </c>
      <c r="F67">
        <v>0.81499999999999995</v>
      </c>
      <c r="G67">
        <v>58.68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72</v>
      </c>
      <c r="Q67">
        <v>0.81499999999999995</v>
      </c>
      <c r="R67">
        <v>58.68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B67">
        <v>202227</v>
      </c>
      <c r="AC67">
        <v>202326</v>
      </c>
      <c r="BE67" t="s">
        <v>46</v>
      </c>
      <c r="BF67" t="s">
        <v>47</v>
      </c>
    </row>
    <row r="68" spans="1:58">
      <c r="A68">
        <v>56930</v>
      </c>
      <c r="B68" t="s">
        <v>124</v>
      </c>
      <c r="C68">
        <v>731</v>
      </c>
      <c r="D68" t="s">
        <v>42</v>
      </c>
      <c r="E68" t="s">
        <v>43</v>
      </c>
      <c r="F68">
        <v>0.81499999999999995</v>
      </c>
      <c r="G68">
        <v>58.68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72</v>
      </c>
      <c r="Q68">
        <v>0.81499999999999995</v>
      </c>
      <c r="R68">
        <v>58.68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B68">
        <v>202227</v>
      </c>
      <c r="AC68">
        <v>202326</v>
      </c>
      <c r="AO68" t="s">
        <v>44</v>
      </c>
      <c r="AP68" t="s">
        <v>45</v>
      </c>
      <c r="AQ68" t="s">
        <v>49</v>
      </c>
      <c r="AR68" t="s">
        <v>50</v>
      </c>
      <c r="BE68" t="s">
        <v>46</v>
      </c>
      <c r="BF68" t="s">
        <v>47</v>
      </c>
    </row>
    <row r="69" spans="1:58">
      <c r="A69">
        <v>58142</v>
      </c>
      <c r="B69" t="s">
        <v>125</v>
      </c>
      <c r="C69">
        <v>731</v>
      </c>
      <c r="D69" t="s">
        <v>42</v>
      </c>
      <c r="E69" t="s">
        <v>43</v>
      </c>
      <c r="F69">
        <v>1.093</v>
      </c>
      <c r="G69">
        <v>78.69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72</v>
      </c>
      <c r="Q69">
        <v>1.093</v>
      </c>
      <c r="R69">
        <v>78.69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B69">
        <v>202227</v>
      </c>
      <c r="AC69">
        <v>202326</v>
      </c>
      <c r="AO69" t="s">
        <v>44</v>
      </c>
      <c r="AP69" t="s">
        <v>45</v>
      </c>
      <c r="BE69" t="s">
        <v>46</v>
      </c>
      <c r="BF69" t="s">
        <v>47</v>
      </c>
    </row>
    <row r="70" spans="1:58">
      <c r="A70">
        <v>58143</v>
      </c>
      <c r="B70" t="s">
        <v>126</v>
      </c>
      <c r="C70">
        <v>731</v>
      </c>
      <c r="D70" t="s">
        <v>42</v>
      </c>
      <c r="E70" t="s">
        <v>43</v>
      </c>
      <c r="F70">
        <v>0.9</v>
      </c>
      <c r="G70">
        <v>64.8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72</v>
      </c>
      <c r="Q70">
        <v>0.9</v>
      </c>
      <c r="R70">
        <v>64.8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B70">
        <v>202227</v>
      </c>
      <c r="AC70">
        <v>202326</v>
      </c>
      <c r="AO70" t="s">
        <v>44</v>
      </c>
      <c r="AP70" t="s">
        <v>45</v>
      </c>
      <c r="BE70" t="s">
        <v>46</v>
      </c>
      <c r="BF70" t="s">
        <v>47</v>
      </c>
    </row>
    <row r="71" spans="1:58">
      <c r="A71">
        <v>58145</v>
      </c>
      <c r="B71" t="s">
        <v>127</v>
      </c>
      <c r="C71">
        <v>731</v>
      </c>
      <c r="D71" t="s">
        <v>42</v>
      </c>
      <c r="E71" t="s">
        <v>43</v>
      </c>
      <c r="F71">
        <v>0.9</v>
      </c>
      <c r="G71">
        <v>64.8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72</v>
      </c>
      <c r="Q71">
        <v>0.9</v>
      </c>
      <c r="R71">
        <v>64.8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B71">
        <v>202227</v>
      </c>
      <c r="AC71">
        <v>202326</v>
      </c>
      <c r="AO71" t="s">
        <v>44</v>
      </c>
      <c r="AP71" t="s">
        <v>45</v>
      </c>
      <c r="BE71" t="s">
        <v>46</v>
      </c>
      <c r="BF71" t="s">
        <v>47</v>
      </c>
    </row>
    <row r="72" spans="1:58">
      <c r="A72">
        <v>58204</v>
      </c>
      <c r="B72" t="s">
        <v>128</v>
      </c>
      <c r="C72">
        <v>731</v>
      </c>
      <c r="D72" t="s">
        <v>42</v>
      </c>
      <c r="E72" t="s">
        <v>43</v>
      </c>
      <c r="F72">
        <v>0.86899999999999999</v>
      </c>
      <c r="G72">
        <v>62.56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72</v>
      </c>
      <c r="Q72">
        <v>0.86899999999999999</v>
      </c>
      <c r="R72">
        <v>62.56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B72">
        <v>202227</v>
      </c>
      <c r="AC72">
        <v>202326</v>
      </c>
      <c r="BE72" t="s">
        <v>46</v>
      </c>
      <c r="BF72" t="s">
        <v>47</v>
      </c>
    </row>
    <row r="73" spans="1:58">
      <c r="A73">
        <v>58421</v>
      </c>
      <c r="B73" t="s">
        <v>129</v>
      </c>
      <c r="C73">
        <v>731</v>
      </c>
      <c r="D73" t="s">
        <v>42</v>
      </c>
      <c r="E73" t="s">
        <v>43</v>
      </c>
      <c r="F73">
        <v>1.0429999999999999</v>
      </c>
      <c r="G73">
        <v>75.09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72</v>
      </c>
      <c r="Q73">
        <v>1.0429999999999999</v>
      </c>
      <c r="R73">
        <v>75.09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B73">
        <v>202227</v>
      </c>
      <c r="AC73">
        <v>202326</v>
      </c>
      <c r="AM73" t="s">
        <v>63</v>
      </c>
      <c r="AN73" t="s">
        <v>64</v>
      </c>
      <c r="BE73" t="s">
        <v>46</v>
      </c>
      <c r="BF73" t="s">
        <v>47</v>
      </c>
    </row>
    <row r="74" spans="1:58">
      <c r="A74">
        <v>58767</v>
      </c>
      <c r="B74" t="s">
        <v>130</v>
      </c>
      <c r="C74">
        <v>731</v>
      </c>
      <c r="D74" t="s">
        <v>42</v>
      </c>
      <c r="E74" t="s">
        <v>43</v>
      </c>
      <c r="F74">
        <v>0.879</v>
      </c>
      <c r="G74">
        <v>63.28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72</v>
      </c>
      <c r="Q74">
        <v>0.879</v>
      </c>
      <c r="R74">
        <v>63.28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B74">
        <v>202227</v>
      </c>
      <c r="AC74">
        <v>202326</v>
      </c>
      <c r="AM74" t="s">
        <v>63</v>
      </c>
      <c r="AN74" t="s">
        <v>64</v>
      </c>
      <c r="BE74" t="s">
        <v>46</v>
      </c>
      <c r="BF74" t="s">
        <v>47</v>
      </c>
    </row>
    <row r="75" spans="1:58">
      <c r="A75">
        <v>58830</v>
      </c>
      <c r="B75" t="s">
        <v>131</v>
      </c>
      <c r="C75">
        <v>731</v>
      </c>
      <c r="D75" t="s">
        <v>42</v>
      </c>
      <c r="E75" t="s">
        <v>43</v>
      </c>
      <c r="F75">
        <v>0.81499999999999995</v>
      </c>
      <c r="G75">
        <v>58.68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72</v>
      </c>
      <c r="Q75">
        <v>0.81499999999999995</v>
      </c>
      <c r="R75">
        <v>58.68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B75">
        <v>202227</v>
      </c>
      <c r="AC75">
        <v>202326</v>
      </c>
      <c r="AO75" t="s">
        <v>44</v>
      </c>
      <c r="AP75" t="s">
        <v>45</v>
      </c>
      <c r="AW75" t="s">
        <v>51</v>
      </c>
      <c r="AX75" t="s">
        <v>52</v>
      </c>
      <c r="BE75" t="s">
        <v>46</v>
      </c>
      <c r="BF75" t="s">
        <v>47</v>
      </c>
    </row>
    <row r="76" spans="1:58">
      <c r="A76">
        <v>58871</v>
      </c>
      <c r="B76" t="s">
        <v>132</v>
      </c>
      <c r="C76">
        <v>731</v>
      </c>
      <c r="D76" t="s">
        <v>42</v>
      </c>
      <c r="E76" t="s">
        <v>43</v>
      </c>
      <c r="F76">
        <v>0.93300000000000005</v>
      </c>
      <c r="G76">
        <v>67.17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72</v>
      </c>
      <c r="Q76">
        <v>0.93300000000000005</v>
      </c>
      <c r="R76">
        <v>67.17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B76">
        <v>202227</v>
      </c>
      <c r="AC76">
        <v>202326</v>
      </c>
      <c r="AO76" t="s">
        <v>44</v>
      </c>
      <c r="AP76" t="s">
        <v>45</v>
      </c>
      <c r="BE76" t="s">
        <v>46</v>
      </c>
      <c r="BF76" t="s">
        <v>47</v>
      </c>
    </row>
    <row r="77" spans="1:58">
      <c r="A77">
        <v>59123</v>
      </c>
      <c r="B77" t="s">
        <v>133</v>
      </c>
      <c r="C77">
        <v>731</v>
      </c>
      <c r="D77" t="s">
        <v>42</v>
      </c>
      <c r="E77" t="s">
        <v>43</v>
      </c>
      <c r="F77">
        <v>1.115</v>
      </c>
      <c r="G77">
        <v>80.28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72</v>
      </c>
      <c r="Q77">
        <v>1.115</v>
      </c>
      <c r="R77">
        <v>80.28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B77">
        <v>202227</v>
      </c>
      <c r="AC77">
        <v>202326</v>
      </c>
      <c r="AG77" t="s">
        <v>79</v>
      </c>
      <c r="AH77" t="s">
        <v>80</v>
      </c>
      <c r="BE77" t="s">
        <v>46</v>
      </c>
      <c r="BF77" t="s">
        <v>47</v>
      </c>
    </row>
    <row r="78" spans="1:58">
      <c r="A78">
        <v>59229</v>
      </c>
      <c r="B78" t="s">
        <v>134</v>
      </c>
      <c r="C78">
        <v>731</v>
      </c>
      <c r="D78" t="s">
        <v>42</v>
      </c>
      <c r="E78" t="s">
        <v>43</v>
      </c>
      <c r="F78">
        <v>0.89</v>
      </c>
      <c r="G78">
        <v>64.08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72</v>
      </c>
      <c r="Q78">
        <v>0.89</v>
      </c>
      <c r="R78">
        <v>64.08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B78">
        <v>202227</v>
      </c>
      <c r="AC78">
        <v>202326</v>
      </c>
      <c r="AO78" t="s">
        <v>44</v>
      </c>
      <c r="AP78" t="s">
        <v>45</v>
      </c>
      <c r="BE78" t="s">
        <v>46</v>
      </c>
      <c r="BF78" t="s">
        <v>47</v>
      </c>
    </row>
    <row r="79" spans="1:58">
      <c r="A79">
        <v>59231</v>
      </c>
      <c r="B79" t="s">
        <v>135</v>
      </c>
      <c r="C79">
        <v>731</v>
      </c>
      <c r="D79" t="s">
        <v>42</v>
      </c>
      <c r="E79" t="s">
        <v>43</v>
      </c>
      <c r="F79">
        <v>0.86899999999999999</v>
      </c>
      <c r="G79">
        <v>62.56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72</v>
      </c>
      <c r="Q79">
        <v>0.86899999999999999</v>
      </c>
      <c r="R79">
        <v>62.56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B79">
        <v>202227</v>
      </c>
      <c r="AC79">
        <v>202326</v>
      </c>
      <c r="AO79" t="s">
        <v>44</v>
      </c>
      <c r="AP79" t="s">
        <v>45</v>
      </c>
      <c r="BE79" t="s">
        <v>46</v>
      </c>
      <c r="BF79" t="s">
        <v>47</v>
      </c>
    </row>
    <row r="80" spans="1:58">
      <c r="A80">
        <v>59233</v>
      </c>
      <c r="B80" t="s">
        <v>136</v>
      </c>
      <c r="C80">
        <v>731</v>
      </c>
      <c r="D80" t="s">
        <v>42</v>
      </c>
      <c r="E80" t="s">
        <v>43</v>
      </c>
      <c r="F80">
        <v>0.97599999999999998</v>
      </c>
      <c r="G80">
        <v>70.27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72</v>
      </c>
      <c r="Q80">
        <v>0.97599999999999998</v>
      </c>
      <c r="R80">
        <v>70.27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B80">
        <v>202227</v>
      </c>
      <c r="AC80">
        <v>202326</v>
      </c>
      <c r="AO80" t="s">
        <v>44</v>
      </c>
      <c r="AP80" t="s">
        <v>45</v>
      </c>
      <c r="BE80" t="s">
        <v>46</v>
      </c>
      <c r="BF80" t="s">
        <v>47</v>
      </c>
    </row>
    <row r="81" spans="1:58">
      <c r="A81">
        <v>59624</v>
      </c>
      <c r="B81" t="s">
        <v>137</v>
      </c>
      <c r="C81">
        <v>731</v>
      </c>
      <c r="D81" t="s">
        <v>42</v>
      </c>
      <c r="E81" t="s">
        <v>43</v>
      </c>
      <c r="F81">
        <v>0.86899999999999999</v>
      </c>
      <c r="G81">
        <v>62.56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72</v>
      </c>
      <c r="Q81">
        <v>0.86899999999999999</v>
      </c>
      <c r="R81">
        <v>62.56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B81">
        <v>202227</v>
      </c>
      <c r="AC81">
        <v>202326</v>
      </c>
      <c r="AG81" t="s">
        <v>79</v>
      </c>
      <c r="AH81" t="s">
        <v>80</v>
      </c>
      <c r="AM81" t="s">
        <v>63</v>
      </c>
      <c r="AN81" t="s">
        <v>64</v>
      </c>
      <c r="BE81" t="s">
        <v>46</v>
      </c>
      <c r="BF81" t="s">
        <v>47</v>
      </c>
    </row>
    <row r="82" spans="1:58">
      <c r="A82">
        <v>59728</v>
      </c>
      <c r="B82" t="s">
        <v>138</v>
      </c>
      <c r="C82">
        <v>731</v>
      </c>
      <c r="D82" t="s">
        <v>42</v>
      </c>
      <c r="E82" t="s">
        <v>43</v>
      </c>
      <c r="F82">
        <v>0.879</v>
      </c>
      <c r="G82">
        <v>63.28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72</v>
      </c>
      <c r="Q82">
        <v>0.879</v>
      </c>
      <c r="R82">
        <v>63.28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B82">
        <v>202227</v>
      </c>
      <c r="AC82">
        <v>202326</v>
      </c>
      <c r="AM82" t="s">
        <v>63</v>
      </c>
      <c r="AN82" t="s">
        <v>64</v>
      </c>
      <c r="BE82" t="s">
        <v>46</v>
      </c>
      <c r="BF82" t="s">
        <v>47</v>
      </c>
    </row>
    <row r="83" spans="1:58">
      <c r="A83">
        <v>60072</v>
      </c>
      <c r="B83" t="s">
        <v>139</v>
      </c>
      <c r="C83">
        <v>731</v>
      </c>
      <c r="D83" t="s">
        <v>42</v>
      </c>
      <c r="E83" t="s">
        <v>43</v>
      </c>
      <c r="F83">
        <v>0.97599999999999998</v>
      </c>
      <c r="G83">
        <v>70.27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72</v>
      </c>
      <c r="Q83">
        <v>0.97599999999999998</v>
      </c>
      <c r="R83">
        <v>70.27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B83">
        <v>202227</v>
      </c>
      <c r="AC83">
        <v>202326</v>
      </c>
      <c r="AG83" t="s">
        <v>79</v>
      </c>
      <c r="AH83" t="s">
        <v>80</v>
      </c>
      <c r="AO83" t="s">
        <v>44</v>
      </c>
      <c r="AP83" t="s">
        <v>45</v>
      </c>
      <c r="BE83" t="s">
        <v>46</v>
      </c>
      <c r="BF83" t="s">
        <v>47</v>
      </c>
    </row>
    <row r="84" spans="1:58">
      <c r="A84">
        <v>61150</v>
      </c>
      <c r="B84" t="s">
        <v>140</v>
      </c>
      <c r="C84">
        <v>731</v>
      </c>
      <c r="D84" t="s">
        <v>42</v>
      </c>
      <c r="E84" t="s">
        <v>43</v>
      </c>
      <c r="F84">
        <v>0.82599999999999996</v>
      </c>
      <c r="G84">
        <v>59.47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72</v>
      </c>
      <c r="Q84">
        <v>0.82599999999999996</v>
      </c>
      <c r="R84">
        <v>59.47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B84">
        <v>202227</v>
      </c>
      <c r="AC84">
        <v>202326</v>
      </c>
      <c r="BE84" t="s">
        <v>46</v>
      </c>
      <c r="BF84" t="s">
        <v>47</v>
      </c>
    </row>
    <row r="85" spans="1:58">
      <c r="A85">
        <v>61322</v>
      </c>
      <c r="B85" t="s">
        <v>141</v>
      </c>
      <c r="C85">
        <v>731</v>
      </c>
      <c r="D85" t="s">
        <v>42</v>
      </c>
      <c r="E85" t="s">
        <v>43</v>
      </c>
      <c r="F85">
        <v>0.86899999999999999</v>
      </c>
      <c r="G85">
        <v>62.56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72</v>
      </c>
      <c r="Q85">
        <v>0.86899999999999999</v>
      </c>
      <c r="R85">
        <v>62.56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B85">
        <v>202227</v>
      </c>
      <c r="AC85">
        <v>202326</v>
      </c>
      <c r="BE85" t="s">
        <v>46</v>
      </c>
      <c r="BF85" t="s">
        <v>47</v>
      </c>
    </row>
    <row r="86" spans="1:58">
      <c r="A86">
        <v>61738</v>
      </c>
      <c r="B86" t="s">
        <v>142</v>
      </c>
      <c r="C86">
        <v>731</v>
      </c>
      <c r="D86" t="s">
        <v>42</v>
      </c>
      <c r="E86" t="s">
        <v>43</v>
      </c>
      <c r="F86">
        <v>0.89</v>
      </c>
      <c r="G86">
        <v>64.08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72</v>
      </c>
      <c r="Q86">
        <v>0.89</v>
      </c>
      <c r="R86">
        <v>64.08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B86">
        <v>202227</v>
      </c>
      <c r="AC86">
        <v>202326</v>
      </c>
      <c r="AO86" t="s">
        <v>44</v>
      </c>
      <c r="AP86" t="s">
        <v>45</v>
      </c>
      <c r="BE86" t="s">
        <v>46</v>
      </c>
      <c r="BF86" t="s">
        <v>47</v>
      </c>
    </row>
    <row r="87" spans="1:58">
      <c r="A87">
        <v>65184</v>
      </c>
      <c r="B87" t="s">
        <v>143</v>
      </c>
      <c r="C87">
        <v>731</v>
      </c>
      <c r="D87" t="s">
        <v>42</v>
      </c>
      <c r="E87" t="s">
        <v>43</v>
      </c>
      <c r="F87">
        <v>1.2330000000000001</v>
      </c>
      <c r="G87">
        <v>88.77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72</v>
      </c>
      <c r="Q87">
        <v>1.2330000000000001</v>
      </c>
      <c r="R87">
        <v>88.77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B87">
        <v>202227</v>
      </c>
      <c r="AC87">
        <v>202326</v>
      </c>
      <c r="AG87" t="s">
        <v>79</v>
      </c>
      <c r="AH87" t="s">
        <v>80</v>
      </c>
      <c r="AO87" t="s">
        <v>44</v>
      </c>
      <c r="AP87" t="s">
        <v>45</v>
      </c>
      <c r="BE87" t="s">
        <v>46</v>
      </c>
      <c r="BF87" t="s">
        <v>47</v>
      </c>
    </row>
    <row r="88" spans="1:58">
      <c r="A88">
        <v>65519</v>
      </c>
      <c r="B88" t="s">
        <v>144</v>
      </c>
      <c r="C88">
        <v>731</v>
      </c>
      <c r="D88" t="s">
        <v>42</v>
      </c>
      <c r="E88" t="s">
        <v>43</v>
      </c>
      <c r="F88">
        <v>0.879</v>
      </c>
      <c r="G88">
        <v>63.28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72</v>
      </c>
      <c r="Q88">
        <v>0.879</v>
      </c>
      <c r="R88">
        <v>63.28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B88">
        <v>202227</v>
      </c>
      <c r="AC88">
        <v>202326</v>
      </c>
      <c r="AO88" t="s">
        <v>44</v>
      </c>
      <c r="AP88" t="s">
        <v>45</v>
      </c>
      <c r="BE88" t="s">
        <v>46</v>
      </c>
      <c r="BF88" t="s">
        <v>47</v>
      </c>
    </row>
    <row r="89" spans="1:58">
      <c r="A89">
        <v>66561</v>
      </c>
      <c r="B89" t="s">
        <v>145</v>
      </c>
      <c r="C89">
        <v>731</v>
      </c>
      <c r="D89" t="s">
        <v>42</v>
      </c>
      <c r="E89" t="s">
        <v>43</v>
      </c>
      <c r="F89">
        <v>0.83599999999999997</v>
      </c>
      <c r="G89">
        <v>60.19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72</v>
      </c>
      <c r="Q89">
        <v>0.83599999999999997</v>
      </c>
      <c r="R89">
        <v>60.19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B89">
        <v>202227</v>
      </c>
      <c r="AC89">
        <v>202326</v>
      </c>
      <c r="BE89" t="s">
        <v>46</v>
      </c>
      <c r="BF89" t="s">
        <v>47</v>
      </c>
    </row>
    <row r="90" spans="1:58">
      <c r="A90">
        <v>66709</v>
      </c>
      <c r="B90" t="s">
        <v>146</v>
      </c>
      <c r="C90">
        <v>731</v>
      </c>
      <c r="D90" t="s">
        <v>42</v>
      </c>
      <c r="E90" t="s">
        <v>43</v>
      </c>
      <c r="F90">
        <v>0.879</v>
      </c>
      <c r="G90">
        <v>63.28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72</v>
      </c>
      <c r="Q90">
        <v>0.879</v>
      </c>
      <c r="R90">
        <v>63.28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B90">
        <v>202227</v>
      </c>
      <c r="AC90">
        <v>202326</v>
      </c>
      <c r="AO90" t="s">
        <v>44</v>
      </c>
      <c r="AP90" t="s">
        <v>45</v>
      </c>
      <c r="BE90" t="s">
        <v>46</v>
      </c>
      <c r="BF90" t="s">
        <v>47</v>
      </c>
    </row>
    <row r="91" spans="1:58">
      <c r="A91">
        <v>66757</v>
      </c>
      <c r="B91" t="s">
        <v>147</v>
      </c>
      <c r="C91">
        <v>731</v>
      </c>
      <c r="D91" t="s">
        <v>42</v>
      </c>
      <c r="E91" t="s">
        <v>43</v>
      </c>
      <c r="F91">
        <v>0.81499999999999995</v>
      </c>
      <c r="G91">
        <v>58.68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72</v>
      </c>
      <c r="Q91">
        <v>0.81499999999999995</v>
      </c>
      <c r="R91">
        <v>58.68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B91">
        <v>202227</v>
      </c>
      <c r="AC91">
        <v>202326</v>
      </c>
      <c r="BE91" t="s">
        <v>46</v>
      </c>
      <c r="BF91" t="s">
        <v>47</v>
      </c>
    </row>
    <row r="92" spans="1:58">
      <c r="A92">
        <v>67301</v>
      </c>
      <c r="B92" t="s">
        <v>148</v>
      </c>
      <c r="C92">
        <v>731</v>
      </c>
      <c r="D92" t="s">
        <v>42</v>
      </c>
      <c r="E92" t="s">
        <v>43</v>
      </c>
      <c r="F92">
        <v>0.98599999999999999</v>
      </c>
      <c r="G92">
        <v>70.989999999999995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72</v>
      </c>
      <c r="Q92">
        <v>0.98599999999999999</v>
      </c>
      <c r="R92">
        <v>70.989999999999995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B92">
        <v>202227</v>
      </c>
      <c r="AC92">
        <v>202326</v>
      </c>
      <c r="AO92" t="s">
        <v>44</v>
      </c>
      <c r="AP92" t="s">
        <v>45</v>
      </c>
      <c r="BE92" t="s">
        <v>46</v>
      </c>
      <c r="BF92" t="s">
        <v>47</v>
      </c>
    </row>
    <row r="93" spans="1:58">
      <c r="A93">
        <v>68701</v>
      </c>
      <c r="B93" t="s">
        <v>149</v>
      </c>
      <c r="C93">
        <v>731</v>
      </c>
      <c r="D93" t="s">
        <v>42</v>
      </c>
      <c r="E93" t="s">
        <v>43</v>
      </c>
      <c r="F93">
        <v>0.84799999999999998</v>
      </c>
      <c r="G93">
        <v>61.05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72</v>
      </c>
      <c r="Q93">
        <v>0.84799999999999998</v>
      </c>
      <c r="R93">
        <v>61.05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B93">
        <v>202227</v>
      </c>
      <c r="AC93">
        <v>202326</v>
      </c>
      <c r="AM93" t="s">
        <v>63</v>
      </c>
      <c r="AN93" t="s">
        <v>64</v>
      </c>
      <c r="BE93" t="s">
        <v>46</v>
      </c>
      <c r="BF93" t="s">
        <v>47</v>
      </c>
    </row>
    <row r="94" spans="1:58">
      <c r="A94">
        <v>68999</v>
      </c>
      <c r="B94" t="s">
        <v>150</v>
      </c>
      <c r="C94">
        <v>731</v>
      </c>
      <c r="D94" t="s">
        <v>42</v>
      </c>
      <c r="E94" t="s">
        <v>43</v>
      </c>
      <c r="F94">
        <v>0.85799999999999998</v>
      </c>
      <c r="G94">
        <v>61.77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72</v>
      </c>
      <c r="Q94">
        <v>0.85799999999999998</v>
      </c>
      <c r="R94">
        <v>61.77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B94">
        <v>202227</v>
      </c>
      <c r="AC94">
        <v>202326</v>
      </c>
      <c r="BE94" t="s">
        <v>46</v>
      </c>
      <c r="BF94" t="s">
        <v>47</v>
      </c>
    </row>
    <row r="95" spans="1:58">
      <c r="A95">
        <v>70293</v>
      </c>
      <c r="B95" t="s">
        <v>151</v>
      </c>
      <c r="C95">
        <v>731</v>
      </c>
      <c r="D95" t="s">
        <v>42</v>
      </c>
      <c r="E95" t="s">
        <v>43</v>
      </c>
      <c r="F95">
        <v>0.97599999999999998</v>
      </c>
      <c r="G95">
        <v>70.27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72</v>
      </c>
      <c r="Q95">
        <v>0.97599999999999998</v>
      </c>
      <c r="R95">
        <v>70.27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B95">
        <v>202227</v>
      </c>
      <c r="AC95">
        <v>202326</v>
      </c>
      <c r="AO95" t="s">
        <v>44</v>
      </c>
      <c r="AP95" t="s">
        <v>45</v>
      </c>
      <c r="BE95" t="s">
        <v>46</v>
      </c>
      <c r="BF95" t="s">
        <v>47</v>
      </c>
    </row>
    <row r="96" spans="1:58">
      <c r="A96">
        <v>71322</v>
      </c>
      <c r="B96" t="s">
        <v>152</v>
      </c>
      <c r="C96">
        <v>731</v>
      </c>
      <c r="D96" t="s">
        <v>42</v>
      </c>
      <c r="E96" t="s">
        <v>43</v>
      </c>
      <c r="F96">
        <v>0.92200000000000004</v>
      </c>
      <c r="G96">
        <v>66.38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72</v>
      </c>
      <c r="Q96">
        <v>0.92200000000000004</v>
      </c>
      <c r="R96">
        <v>66.38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B96">
        <v>202227</v>
      </c>
      <c r="AC96">
        <v>202326</v>
      </c>
      <c r="AO96" t="s">
        <v>44</v>
      </c>
      <c r="AP96" t="s">
        <v>45</v>
      </c>
      <c r="BE96" t="s">
        <v>46</v>
      </c>
      <c r="BF96" t="s">
        <v>47</v>
      </c>
    </row>
    <row r="97" spans="1:58">
      <c r="A97">
        <v>71587</v>
      </c>
      <c r="B97" t="s">
        <v>153</v>
      </c>
      <c r="C97">
        <v>731</v>
      </c>
      <c r="D97" t="s">
        <v>42</v>
      </c>
      <c r="E97" t="s">
        <v>43</v>
      </c>
      <c r="F97">
        <v>0.97599999999999998</v>
      </c>
      <c r="G97">
        <v>70.27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72</v>
      </c>
      <c r="Q97">
        <v>0.97599999999999998</v>
      </c>
      <c r="R97">
        <v>70.27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B97">
        <v>202227</v>
      </c>
      <c r="AC97">
        <v>202326</v>
      </c>
      <c r="BE97" t="s">
        <v>46</v>
      </c>
      <c r="BF97" t="s">
        <v>47</v>
      </c>
    </row>
    <row r="98" spans="1:58">
      <c r="A98">
        <v>73081</v>
      </c>
      <c r="B98" t="s">
        <v>154</v>
      </c>
      <c r="C98">
        <v>731</v>
      </c>
      <c r="D98" t="s">
        <v>42</v>
      </c>
      <c r="E98" t="s">
        <v>43</v>
      </c>
      <c r="F98">
        <v>0.86899999999999999</v>
      </c>
      <c r="G98">
        <v>62.56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72</v>
      </c>
      <c r="Q98">
        <v>0.86899999999999999</v>
      </c>
      <c r="R98">
        <v>62.56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B98">
        <v>202227</v>
      </c>
      <c r="AC98">
        <v>202326</v>
      </c>
      <c r="AM98" t="s">
        <v>63</v>
      </c>
      <c r="AN98" t="s">
        <v>64</v>
      </c>
      <c r="BE98" t="s">
        <v>46</v>
      </c>
      <c r="BF98" t="s">
        <v>47</v>
      </c>
    </row>
    <row r="99" spans="1:58">
      <c r="A99">
        <v>73083</v>
      </c>
      <c r="B99" t="s">
        <v>155</v>
      </c>
      <c r="C99">
        <v>731</v>
      </c>
      <c r="D99" t="s">
        <v>42</v>
      </c>
      <c r="E99" t="s">
        <v>43</v>
      </c>
      <c r="F99">
        <v>1.1359999999999999</v>
      </c>
      <c r="G99">
        <v>81.790000000000006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72</v>
      </c>
      <c r="Q99">
        <v>1.1359999999999999</v>
      </c>
      <c r="R99">
        <v>81.790000000000006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B99">
        <v>202227</v>
      </c>
      <c r="AC99">
        <v>202326</v>
      </c>
      <c r="AO99" t="s">
        <v>44</v>
      </c>
      <c r="AP99" t="s">
        <v>45</v>
      </c>
      <c r="BE99" t="s">
        <v>46</v>
      </c>
      <c r="BF99" t="s">
        <v>47</v>
      </c>
    </row>
    <row r="100" spans="1:58">
      <c r="A100">
        <v>73090</v>
      </c>
      <c r="B100" t="s">
        <v>156</v>
      </c>
      <c r="C100">
        <v>731</v>
      </c>
      <c r="D100" t="s">
        <v>42</v>
      </c>
      <c r="E100" t="s">
        <v>43</v>
      </c>
      <c r="F100">
        <v>0.84799999999999998</v>
      </c>
      <c r="G100">
        <v>61.05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72</v>
      </c>
      <c r="Q100">
        <v>0.84799999999999998</v>
      </c>
      <c r="R100">
        <v>61.05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B100">
        <v>202227</v>
      </c>
      <c r="AC100">
        <v>202326</v>
      </c>
      <c r="AM100" t="s">
        <v>63</v>
      </c>
      <c r="AN100" t="s">
        <v>64</v>
      </c>
      <c r="BE100" t="s">
        <v>46</v>
      </c>
      <c r="BF100" t="s">
        <v>47</v>
      </c>
    </row>
    <row r="101" spans="1:58">
      <c r="A101">
        <v>73096</v>
      </c>
      <c r="B101" t="s">
        <v>157</v>
      </c>
      <c r="C101">
        <v>731</v>
      </c>
      <c r="D101" t="s">
        <v>42</v>
      </c>
      <c r="E101" t="s">
        <v>43</v>
      </c>
      <c r="F101">
        <v>0.84799999999999998</v>
      </c>
      <c r="G101">
        <v>61.05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72</v>
      </c>
      <c r="Q101">
        <v>0.84799999999999998</v>
      </c>
      <c r="R101">
        <v>61.05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B101">
        <v>202227</v>
      </c>
      <c r="AC101">
        <v>202326</v>
      </c>
      <c r="AO101" t="s">
        <v>44</v>
      </c>
      <c r="AP101" t="s">
        <v>45</v>
      </c>
      <c r="BE101" t="s">
        <v>46</v>
      </c>
      <c r="BF101" t="s">
        <v>47</v>
      </c>
    </row>
    <row r="102" spans="1:58">
      <c r="A102">
        <v>73099</v>
      </c>
      <c r="B102" t="s">
        <v>158</v>
      </c>
      <c r="C102">
        <v>731</v>
      </c>
      <c r="D102" t="s">
        <v>42</v>
      </c>
      <c r="E102" t="s">
        <v>43</v>
      </c>
      <c r="F102">
        <v>1.2649999999999999</v>
      </c>
      <c r="G102">
        <v>91.08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72</v>
      </c>
      <c r="Q102">
        <v>1.2649999999999999</v>
      </c>
      <c r="R102">
        <v>91.08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B102">
        <v>202227</v>
      </c>
      <c r="AC102">
        <v>202326</v>
      </c>
      <c r="AG102" t="s">
        <v>79</v>
      </c>
      <c r="AH102" t="s">
        <v>80</v>
      </c>
      <c r="AO102" t="s">
        <v>44</v>
      </c>
      <c r="AP102" t="s">
        <v>45</v>
      </c>
      <c r="BE102" t="s">
        <v>46</v>
      </c>
      <c r="BF102" t="s">
        <v>47</v>
      </c>
    </row>
    <row r="103" spans="1:58">
      <c r="A103">
        <v>73100</v>
      </c>
      <c r="B103" t="s">
        <v>159</v>
      </c>
      <c r="C103">
        <v>731</v>
      </c>
      <c r="D103" t="s">
        <v>42</v>
      </c>
      <c r="E103" t="s">
        <v>43</v>
      </c>
      <c r="F103">
        <v>1.105</v>
      </c>
      <c r="G103">
        <v>79.56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72</v>
      </c>
      <c r="Q103">
        <v>1.105</v>
      </c>
      <c r="R103">
        <v>79.56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B103">
        <v>202227</v>
      </c>
      <c r="AC103">
        <v>202326</v>
      </c>
      <c r="BE103" t="s">
        <v>46</v>
      </c>
      <c r="BF103" t="s">
        <v>47</v>
      </c>
    </row>
    <row r="104" spans="1:58">
      <c r="A104">
        <v>73247</v>
      </c>
      <c r="B104" t="s">
        <v>160</v>
      </c>
      <c r="C104">
        <v>731</v>
      </c>
      <c r="D104" t="s">
        <v>42</v>
      </c>
      <c r="E104" t="s">
        <v>43</v>
      </c>
      <c r="F104">
        <v>0.97599999999999998</v>
      </c>
      <c r="G104">
        <v>70.27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72</v>
      </c>
      <c r="Q104">
        <v>0.97599999999999998</v>
      </c>
      <c r="R104">
        <v>70.27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B104">
        <v>202227</v>
      </c>
      <c r="AC104">
        <v>202326</v>
      </c>
      <c r="BE104" t="s">
        <v>46</v>
      </c>
      <c r="BF104" t="s">
        <v>47</v>
      </c>
    </row>
    <row r="105" spans="1:58">
      <c r="A105">
        <v>73248</v>
      </c>
      <c r="B105" t="s">
        <v>161</v>
      </c>
      <c r="C105">
        <v>731</v>
      </c>
      <c r="D105" t="s">
        <v>42</v>
      </c>
      <c r="E105" t="s">
        <v>43</v>
      </c>
      <c r="F105">
        <v>0.97599999999999998</v>
      </c>
      <c r="G105">
        <v>70.27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72</v>
      </c>
      <c r="Q105">
        <v>0.97599999999999998</v>
      </c>
      <c r="R105">
        <v>70.27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B105">
        <v>202227</v>
      </c>
      <c r="AC105">
        <v>202326</v>
      </c>
      <c r="BE105" t="s">
        <v>46</v>
      </c>
      <c r="BF105" t="s">
        <v>47</v>
      </c>
    </row>
    <row r="106" spans="1:58">
      <c r="A106">
        <v>73656</v>
      </c>
      <c r="B106" t="s">
        <v>162</v>
      </c>
      <c r="C106">
        <v>731</v>
      </c>
      <c r="D106" t="s">
        <v>42</v>
      </c>
      <c r="E106" t="s">
        <v>43</v>
      </c>
      <c r="F106">
        <v>0.80500000000000005</v>
      </c>
      <c r="G106">
        <v>57.96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72</v>
      </c>
      <c r="Q106">
        <v>0.80500000000000005</v>
      </c>
      <c r="R106">
        <v>57.96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202227</v>
      </c>
      <c r="AC106">
        <v>202326</v>
      </c>
      <c r="AM106" t="s">
        <v>63</v>
      </c>
      <c r="AN106" t="s">
        <v>64</v>
      </c>
      <c r="BE106" t="s">
        <v>46</v>
      </c>
      <c r="BF106" t="s">
        <v>47</v>
      </c>
    </row>
    <row r="107" spans="1:58">
      <c r="A107">
        <v>74352</v>
      </c>
      <c r="B107" t="s">
        <v>163</v>
      </c>
      <c r="C107">
        <v>731</v>
      </c>
      <c r="D107" t="s">
        <v>42</v>
      </c>
      <c r="E107" t="s">
        <v>43</v>
      </c>
      <c r="F107">
        <v>0.85799999999999998</v>
      </c>
      <c r="G107">
        <v>61.77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72</v>
      </c>
      <c r="Q107">
        <v>0.85799999999999998</v>
      </c>
      <c r="R107">
        <v>61.77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B107">
        <v>202227</v>
      </c>
      <c r="AC107">
        <v>202326</v>
      </c>
      <c r="AM107" t="s">
        <v>63</v>
      </c>
      <c r="AN107" t="s">
        <v>64</v>
      </c>
      <c r="BE107" t="s">
        <v>46</v>
      </c>
      <c r="BF107" t="s">
        <v>47</v>
      </c>
    </row>
    <row r="108" spans="1:58">
      <c r="A108">
        <v>74361</v>
      </c>
      <c r="B108" t="s">
        <v>164</v>
      </c>
      <c r="C108">
        <v>731</v>
      </c>
      <c r="D108" t="s">
        <v>42</v>
      </c>
      <c r="E108" t="s">
        <v>43</v>
      </c>
      <c r="F108">
        <v>0.86899999999999999</v>
      </c>
      <c r="G108">
        <v>62.56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72</v>
      </c>
      <c r="Q108">
        <v>0.86899999999999999</v>
      </c>
      <c r="R108">
        <v>62.56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B108">
        <v>202227</v>
      </c>
      <c r="AC108">
        <v>202326</v>
      </c>
      <c r="AM108" t="s">
        <v>63</v>
      </c>
      <c r="AN108" t="s">
        <v>64</v>
      </c>
      <c r="BE108" t="s">
        <v>46</v>
      </c>
      <c r="BF108" t="s">
        <v>47</v>
      </c>
    </row>
    <row r="109" spans="1:58">
      <c r="A109">
        <v>74372</v>
      </c>
      <c r="B109" t="s">
        <v>165</v>
      </c>
      <c r="C109">
        <v>731</v>
      </c>
      <c r="D109" t="s">
        <v>42</v>
      </c>
      <c r="E109" t="s">
        <v>43</v>
      </c>
      <c r="F109">
        <v>1.093</v>
      </c>
      <c r="G109">
        <v>78.69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72</v>
      </c>
      <c r="Q109">
        <v>1.093</v>
      </c>
      <c r="R109">
        <v>78.69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202227</v>
      </c>
      <c r="AC109">
        <v>202326</v>
      </c>
      <c r="AO109" t="s">
        <v>44</v>
      </c>
      <c r="AP109" t="s">
        <v>45</v>
      </c>
      <c r="BE109" t="s">
        <v>46</v>
      </c>
      <c r="BF109" t="s">
        <v>47</v>
      </c>
    </row>
    <row r="110" spans="1:58">
      <c r="A110">
        <v>74375</v>
      </c>
      <c r="B110" t="s">
        <v>166</v>
      </c>
      <c r="C110">
        <v>731</v>
      </c>
      <c r="D110" t="s">
        <v>42</v>
      </c>
      <c r="E110" t="s">
        <v>43</v>
      </c>
      <c r="F110">
        <v>1.6619999999999999</v>
      </c>
      <c r="G110">
        <v>119.66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72</v>
      </c>
      <c r="Q110">
        <v>1.6619999999999999</v>
      </c>
      <c r="R110">
        <v>119.66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202227</v>
      </c>
      <c r="AC110">
        <v>202326</v>
      </c>
      <c r="AO110" t="s">
        <v>44</v>
      </c>
      <c r="AP110" t="s">
        <v>45</v>
      </c>
      <c r="BE110" t="s">
        <v>46</v>
      </c>
      <c r="BF110" t="s">
        <v>47</v>
      </c>
    </row>
    <row r="111" spans="1:58">
      <c r="A111">
        <v>74378</v>
      </c>
      <c r="B111" t="s">
        <v>167</v>
      </c>
      <c r="C111">
        <v>731</v>
      </c>
      <c r="D111" t="s">
        <v>42</v>
      </c>
      <c r="E111" t="s">
        <v>43</v>
      </c>
      <c r="F111">
        <v>0.97599999999999998</v>
      </c>
      <c r="G111">
        <v>70.27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72</v>
      </c>
      <c r="Q111">
        <v>0.97599999999999998</v>
      </c>
      <c r="R111">
        <v>70.27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202227</v>
      </c>
      <c r="AC111">
        <v>202326</v>
      </c>
      <c r="AO111" t="s">
        <v>44</v>
      </c>
      <c r="AP111" t="s">
        <v>45</v>
      </c>
      <c r="BE111" t="s">
        <v>46</v>
      </c>
      <c r="BF111" t="s">
        <v>47</v>
      </c>
    </row>
    <row r="112" spans="1:58">
      <c r="A112">
        <v>74398</v>
      </c>
      <c r="B112" t="s">
        <v>168</v>
      </c>
      <c r="C112">
        <v>731</v>
      </c>
      <c r="D112" t="s">
        <v>42</v>
      </c>
      <c r="E112" t="s">
        <v>43</v>
      </c>
      <c r="F112">
        <v>0.98599999999999999</v>
      </c>
      <c r="G112">
        <v>70.989999999999995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72</v>
      </c>
      <c r="Q112">
        <v>0.98599999999999999</v>
      </c>
      <c r="R112">
        <v>70.989999999999995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B112">
        <v>202227</v>
      </c>
      <c r="AC112">
        <v>202326</v>
      </c>
      <c r="AO112" t="s">
        <v>44</v>
      </c>
      <c r="AP112" t="s">
        <v>45</v>
      </c>
      <c r="BE112" t="s">
        <v>46</v>
      </c>
      <c r="BF112" t="s">
        <v>47</v>
      </c>
    </row>
    <row r="113" spans="1:58">
      <c r="A113">
        <v>74547</v>
      </c>
      <c r="B113" t="s">
        <v>169</v>
      </c>
      <c r="C113">
        <v>731</v>
      </c>
      <c r="D113" t="s">
        <v>42</v>
      </c>
      <c r="E113" t="s">
        <v>43</v>
      </c>
      <c r="F113">
        <v>0.97599999999999998</v>
      </c>
      <c r="G113">
        <v>70.27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72</v>
      </c>
      <c r="Q113">
        <v>0.97599999999999998</v>
      </c>
      <c r="R113">
        <v>70.27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B113">
        <v>202227</v>
      </c>
      <c r="AC113">
        <v>202326</v>
      </c>
      <c r="BE113" t="s">
        <v>46</v>
      </c>
      <c r="BF113" t="s">
        <v>47</v>
      </c>
    </row>
    <row r="114" spans="1:58">
      <c r="A114">
        <v>74548</v>
      </c>
      <c r="B114" t="s">
        <v>170</v>
      </c>
      <c r="C114">
        <v>731</v>
      </c>
      <c r="D114" t="s">
        <v>42</v>
      </c>
      <c r="E114" t="s">
        <v>43</v>
      </c>
      <c r="F114">
        <v>0.97599999999999998</v>
      </c>
      <c r="G114">
        <v>70.27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72</v>
      </c>
      <c r="Q114">
        <v>0.97599999999999998</v>
      </c>
      <c r="R114">
        <v>70.27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B114">
        <v>202227</v>
      </c>
      <c r="AC114">
        <v>202326</v>
      </c>
      <c r="BE114" t="s">
        <v>46</v>
      </c>
      <c r="BF114" t="s">
        <v>47</v>
      </c>
    </row>
    <row r="115" spans="1:58">
      <c r="A115">
        <v>74553</v>
      </c>
      <c r="B115" t="s">
        <v>171</v>
      </c>
      <c r="C115">
        <v>731</v>
      </c>
      <c r="D115" t="s">
        <v>42</v>
      </c>
      <c r="E115" t="s">
        <v>43</v>
      </c>
      <c r="F115">
        <v>1.1000000000000001</v>
      </c>
      <c r="G115">
        <v>79.2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72</v>
      </c>
      <c r="Q115">
        <v>1.1000000000000001</v>
      </c>
      <c r="R115">
        <v>79.2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B115">
        <v>202227</v>
      </c>
      <c r="AC115">
        <v>202326</v>
      </c>
      <c r="AG115" t="s">
        <v>79</v>
      </c>
      <c r="AH115" t="s">
        <v>80</v>
      </c>
      <c r="AM115" t="s">
        <v>63</v>
      </c>
      <c r="AN115" t="s">
        <v>64</v>
      </c>
      <c r="BE115" t="s">
        <v>46</v>
      </c>
      <c r="BF115" t="s">
        <v>47</v>
      </c>
    </row>
    <row r="116" spans="1:58">
      <c r="A116">
        <v>74558</v>
      </c>
      <c r="B116" t="s">
        <v>172</v>
      </c>
      <c r="C116">
        <v>731</v>
      </c>
      <c r="D116" t="s">
        <v>42</v>
      </c>
      <c r="E116" t="s">
        <v>43</v>
      </c>
      <c r="F116">
        <v>1.2</v>
      </c>
      <c r="G116">
        <v>86.4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72</v>
      </c>
      <c r="Q116">
        <v>1.2</v>
      </c>
      <c r="R116">
        <v>86.4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B116">
        <v>202227</v>
      </c>
      <c r="AC116">
        <v>202326</v>
      </c>
      <c r="AG116" t="s">
        <v>79</v>
      </c>
      <c r="AH116" t="s">
        <v>80</v>
      </c>
      <c r="BE116" t="s">
        <v>46</v>
      </c>
      <c r="BF116" t="s">
        <v>47</v>
      </c>
    </row>
    <row r="117" spans="1:58">
      <c r="A117">
        <v>74560</v>
      </c>
      <c r="B117" t="s">
        <v>173</v>
      </c>
      <c r="C117">
        <v>731</v>
      </c>
      <c r="D117" t="s">
        <v>42</v>
      </c>
      <c r="E117" t="s">
        <v>43</v>
      </c>
      <c r="F117">
        <v>0.9</v>
      </c>
      <c r="G117">
        <v>64.8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72</v>
      </c>
      <c r="Q117">
        <v>0.9</v>
      </c>
      <c r="R117">
        <v>64.8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B117">
        <v>202227</v>
      </c>
      <c r="AC117">
        <v>202326</v>
      </c>
      <c r="AM117" t="s">
        <v>63</v>
      </c>
      <c r="AN117" t="s">
        <v>64</v>
      </c>
      <c r="BE117" t="s">
        <v>46</v>
      </c>
      <c r="BF117" t="s">
        <v>47</v>
      </c>
    </row>
    <row r="118" spans="1:58">
      <c r="A118">
        <v>75172</v>
      </c>
      <c r="B118" t="s">
        <v>174</v>
      </c>
      <c r="C118">
        <v>731</v>
      </c>
      <c r="D118" t="s">
        <v>42</v>
      </c>
      <c r="E118" t="s">
        <v>43</v>
      </c>
      <c r="F118">
        <v>0.879</v>
      </c>
      <c r="G118">
        <v>63.28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72</v>
      </c>
      <c r="Q118">
        <v>0.879</v>
      </c>
      <c r="R118">
        <v>63.28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B118">
        <v>202227</v>
      </c>
      <c r="AC118">
        <v>202326</v>
      </c>
      <c r="AM118" t="s">
        <v>63</v>
      </c>
      <c r="AN118" t="s">
        <v>64</v>
      </c>
      <c r="BE118" t="s">
        <v>46</v>
      </c>
      <c r="BF118" t="s">
        <v>47</v>
      </c>
    </row>
    <row r="119" spans="1:58">
      <c r="A119">
        <v>75950</v>
      </c>
      <c r="B119" t="s">
        <v>175</v>
      </c>
      <c r="C119">
        <v>731</v>
      </c>
      <c r="D119" t="s">
        <v>42</v>
      </c>
      <c r="E119" t="s">
        <v>43</v>
      </c>
      <c r="F119">
        <v>0.92200000000000004</v>
      </c>
      <c r="G119">
        <v>66.38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72</v>
      </c>
      <c r="Q119">
        <v>0.92200000000000004</v>
      </c>
      <c r="R119">
        <v>66.38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B119">
        <v>202227</v>
      </c>
      <c r="AC119">
        <v>202326</v>
      </c>
      <c r="AM119" t="s">
        <v>63</v>
      </c>
      <c r="AN119" t="s">
        <v>64</v>
      </c>
      <c r="BE119" t="s">
        <v>46</v>
      </c>
      <c r="BF119" t="s">
        <v>47</v>
      </c>
    </row>
    <row r="120" spans="1:58">
      <c r="A120">
        <v>75951</v>
      </c>
      <c r="B120" t="s">
        <v>176</v>
      </c>
      <c r="C120">
        <v>731</v>
      </c>
      <c r="D120" t="s">
        <v>42</v>
      </c>
      <c r="E120" t="s">
        <v>43</v>
      </c>
      <c r="F120">
        <v>1.093</v>
      </c>
      <c r="G120">
        <v>78.69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72</v>
      </c>
      <c r="Q120">
        <v>1.093</v>
      </c>
      <c r="R120">
        <v>78.69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202227</v>
      </c>
      <c r="AC120">
        <v>202326</v>
      </c>
      <c r="AO120" t="s">
        <v>44</v>
      </c>
      <c r="AP120" t="s">
        <v>45</v>
      </c>
      <c r="BE120" t="s">
        <v>46</v>
      </c>
      <c r="BF120" t="s">
        <v>47</v>
      </c>
    </row>
    <row r="121" spans="1:58">
      <c r="A121">
        <v>76049</v>
      </c>
      <c r="B121" t="s">
        <v>177</v>
      </c>
      <c r="C121">
        <v>731</v>
      </c>
      <c r="D121" t="s">
        <v>42</v>
      </c>
      <c r="E121" t="s">
        <v>43</v>
      </c>
      <c r="F121">
        <v>0.86899999999999999</v>
      </c>
      <c r="G121">
        <v>62.56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72</v>
      </c>
      <c r="Q121">
        <v>0.86899999999999999</v>
      </c>
      <c r="R121">
        <v>62.56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B121">
        <v>202227</v>
      </c>
      <c r="AC121">
        <v>202326</v>
      </c>
      <c r="AO121" t="s">
        <v>44</v>
      </c>
      <c r="AP121" t="s">
        <v>45</v>
      </c>
      <c r="BE121" t="s">
        <v>46</v>
      </c>
      <c r="BF121" t="s">
        <v>47</v>
      </c>
    </row>
    <row r="122" spans="1:58">
      <c r="A122">
        <v>76376</v>
      </c>
      <c r="B122" t="s">
        <v>178</v>
      </c>
      <c r="C122">
        <v>731</v>
      </c>
      <c r="D122" t="s">
        <v>42</v>
      </c>
      <c r="E122" t="s">
        <v>43</v>
      </c>
      <c r="F122">
        <v>0.879</v>
      </c>
      <c r="G122">
        <v>63.28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72</v>
      </c>
      <c r="Q122">
        <v>0.879</v>
      </c>
      <c r="R122">
        <v>63.28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B122">
        <v>202227</v>
      </c>
      <c r="AC122">
        <v>202326</v>
      </c>
      <c r="AM122" t="s">
        <v>63</v>
      </c>
      <c r="AN122" t="s">
        <v>64</v>
      </c>
      <c r="BE122" t="s">
        <v>46</v>
      </c>
      <c r="BF122" t="s">
        <v>47</v>
      </c>
    </row>
    <row r="123" spans="1:58">
      <c r="A123">
        <v>76638</v>
      </c>
      <c r="B123" t="s">
        <v>179</v>
      </c>
      <c r="C123">
        <v>731</v>
      </c>
      <c r="D123" t="s">
        <v>42</v>
      </c>
      <c r="E123" t="s">
        <v>43</v>
      </c>
      <c r="F123">
        <v>1.5</v>
      </c>
      <c r="G123">
        <v>108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72</v>
      </c>
      <c r="Q123">
        <v>1.5</v>
      </c>
      <c r="R123">
        <v>108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202227</v>
      </c>
      <c r="AC123">
        <v>202326</v>
      </c>
      <c r="AG123" t="s">
        <v>79</v>
      </c>
      <c r="AH123" t="s">
        <v>80</v>
      </c>
      <c r="AO123" t="s">
        <v>44</v>
      </c>
      <c r="AP123" t="s">
        <v>45</v>
      </c>
      <c r="BE123" t="s">
        <v>46</v>
      </c>
      <c r="BF123" t="s">
        <v>47</v>
      </c>
    </row>
    <row r="124" spans="1:58">
      <c r="A124">
        <v>77627</v>
      </c>
      <c r="B124" t="s">
        <v>180</v>
      </c>
      <c r="C124">
        <v>731</v>
      </c>
      <c r="D124" t="s">
        <v>42</v>
      </c>
      <c r="E124" t="s">
        <v>43</v>
      </c>
      <c r="F124">
        <v>0.80500000000000005</v>
      </c>
      <c r="G124">
        <v>57.96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72</v>
      </c>
      <c r="Q124">
        <v>0.80500000000000005</v>
      </c>
      <c r="R124">
        <v>57.96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B124">
        <v>202227</v>
      </c>
      <c r="AC124">
        <v>202326</v>
      </c>
      <c r="AG124" t="s">
        <v>79</v>
      </c>
      <c r="AH124" t="s">
        <v>80</v>
      </c>
      <c r="AO124" t="s">
        <v>44</v>
      </c>
      <c r="AP124" t="s">
        <v>45</v>
      </c>
      <c r="BE124" t="s">
        <v>46</v>
      </c>
      <c r="BF124" t="s">
        <v>47</v>
      </c>
    </row>
    <row r="125" spans="1:58">
      <c r="A125">
        <v>78427</v>
      </c>
      <c r="B125" t="s">
        <v>181</v>
      </c>
      <c r="C125">
        <v>731</v>
      </c>
      <c r="D125" t="s">
        <v>42</v>
      </c>
      <c r="E125" t="s">
        <v>43</v>
      </c>
      <c r="F125">
        <v>0.86899999999999999</v>
      </c>
      <c r="G125">
        <v>62.56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72</v>
      </c>
      <c r="Q125">
        <v>0.86899999999999999</v>
      </c>
      <c r="R125">
        <v>62.56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202227</v>
      </c>
      <c r="AC125">
        <v>202326</v>
      </c>
      <c r="AO125" t="s">
        <v>44</v>
      </c>
      <c r="AP125" t="s">
        <v>45</v>
      </c>
      <c r="BE125" t="s">
        <v>46</v>
      </c>
      <c r="BF125" t="s">
        <v>47</v>
      </c>
    </row>
    <row r="126" spans="1:58">
      <c r="A126">
        <v>79024</v>
      </c>
      <c r="B126" t="s">
        <v>182</v>
      </c>
      <c r="C126">
        <v>731</v>
      </c>
      <c r="D126" t="s">
        <v>42</v>
      </c>
      <c r="E126" t="s">
        <v>43</v>
      </c>
      <c r="F126">
        <v>1.2290000000000001</v>
      </c>
      <c r="G126">
        <v>88.48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72</v>
      </c>
      <c r="Q126">
        <v>1.2290000000000001</v>
      </c>
      <c r="R126">
        <v>88.48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B126">
        <v>202227</v>
      </c>
      <c r="AC126">
        <v>202326</v>
      </c>
      <c r="AG126" t="s">
        <v>79</v>
      </c>
      <c r="AH126" t="s">
        <v>80</v>
      </c>
      <c r="AO126" t="s">
        <v>44</v>
      </c>
      <c r="AP126" t="s">
        <v>45</v>
      </c>
      <c r="BE126" t="s">
        <v>46</v>
      </c>
      <c r="BF126" t="s">
        <v>47</v>
      </c>
    </row>
    <row r="127" spans="1:58">
      <c r="A127">
        <v>79082</v>
      </c>
      <c r="B127" t="s">
        <v>183</v>
      </c>
      <c r="C127">
        <v>731</v>
      </c>
      <c r="D127" t="s">
        <v>42</v>
      </c>
      <c r="E127" t="s">
        <v>43</v>
      </c>
      <c r="F127">
        <v>1.093</v>
      </c>
      <c r="G127">
        <v>78.69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72</v>
      </c>
      <c r="Q127">
        <v>1.093</v>
      </c>
      <c r="R127">
        <v>78.69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B127">
        <v>202227</v>
      </c>
      <c r="AC127">
        <v>202326</v>
      </c>
      <c r="AO127" t="s">
        <v>44</v>
      </c>
      <c r="AP127" t="s">
        <v>45</v>
      </c>
      <c r="BE127" t="s">
        <v>46</v>
      </c>
      <c r="BF127" t="s">
        <v>47</v>
      </c>
    </row>
    <row r="128" spans="1:58">
      <c r="A128">
        <v>79091</v>
      </c>
      <c r="B128" t="s">
        <v>184</v>
      </c>
      <c r="C128">
        <v>731</v>
      </c>
      <c r="D128" t="s">
        <v>42</v>
      </c>
      <c r="E128" t="s">
        <v>43</v>
      </c>
      <c r="F128">
        <v>0.92200000000000004</v>
      </c>
      <c r="G128">
        <v>66.38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72</v>
      </c>
      <c r="Q128">
        <v>0.92200000000000004</v>
      </c>
      <c r="R128">
        <v>66.38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B128">
        <v>202227</v>
      </c>
      <c r="AC128">
        <v>202326</v>
      </c>
      <c r="AO128" t="s">
        <v>44</v>
      </c>
      <c r="AP128" t="s">
        <v>45</v>
      </c>
      <c r="BE128" t="s">
        <v>46</v>
      </c>
      <c r="BF128" t="s">
        <v>47</v>
      </c>
    </row>
    <row r="129" spans="1:58">
      <c r="A129">
        <v>79127</v>
      </c>
      <c r="B129" t="s">
        <v>185</v>
      </c>
      <c r="C129">
        <v>731</v>
      </c>
      <c r="D129" t="s">
        <v>42</v>
      </c>
      <c r="E129" t="s">
        <v>43</v>
      </c>
      <c r="F129">
        <v>1.2330000000000001</v>
      </c>
      <c r="G129">
        <v>88.77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72</v>
      </c>
      <c r="Q129">
        <v>1.2330000000000001</v>
      </c>
      <c r="R129">
        <v>88.77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B129">
        <v>202227</v>
      </c>
      <c r="AC129">
        <v>202326</v>
      </c>
      <c r="AO129" t="s">
        <v>44</v>
      </c>
      <c r="AP129" t="s">
        <v>45</v>
      </c>
      <c r="BE129" t="s">
        <v>46</v>
      </c>
      <c r="BF129" t="s">
        <v>47</v>
      </c>
    </row>
    <row r="130" spans="1:58">
      <c r="A130">
        <v>79130</v>
      </c>
      <c r="B130" t="s">
        <v>186</v>
      </c>
      <c r="C130">
        <v>731</v>
      </c>
      <c r="D130" t="s">
        <v>42</v>
      </c>
      <c r="E130" t="s">
        <v>43</v>
      </c>
      <c r="F130">
        <v>0.98599999999999999</v>
      </c>
      <c r="G130">
        <v>70.989999999999995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72</v>
      </c>
      <c r="Q130">
        <v>0.98599999999999999</v>
      </c>
      <c r="R130">
        <v>70.989999999999995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B130">
        <v>202227</v>
      </c>
      <c r="AC130">
        <v>202326</v>
      </c>
      <c r="AG130" t="s">
        <v>79</v>
      </c>
      <c r="AH130" t="s">
        <v>80</v>
      </c>
      <c r="AO130" t="s">
        <v>44</v>
      </c>
      <c r="AP130" t="s">
        <v>45</v>
      </c>
      <c r="BE130" t="s">
        <v>46</v>
      </c>
      <c r="BF130" t="s">
        <v>47</v>
      </c>
    </row>
    <row r="131" spans="1:58">
      <c r="A131">
        <v>79132</v>
      </c>
      <c r="B131" t="s">
        <v>187</v>
      </c>
      <c r="C131">
        <v>731</v>
      </c>
      <c r="D131" t="s">
        <v>42</v>
      </c>
      <c r="E131" t="s">
        <v>43</v>
      </c>
      <c r="F131">
        <v>1.0620000000000001</v>
      </c>
      <c r="G131">
        <v>76.459999999999994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72</v>
      </c>
      <c r="Q131">
        <v>1.0620000000000001</v>
      </c>
      <c r="R131">
        <v>76.459999999999994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B131">
        <v>202227</v>
      </c>
      <c r="AC131">
        <v>202326</v>
      </c>
      <c r="AO131" t="s">
        <v>44</v>
      </c>
      <c r="AP131" t="s">
        <v>45</v>
      </c>
      <c r="BE131" t="s">
        <v>46</v>
      </c>
      <c r="BF131" t="s">
        <v>47</v>
      </c>
    </row>
    <row r="132" spans="1:58">
      <c r="A132">
        <v>79133</v>
      </c>
      <c r="B132" t="s">
        <v>188</v>
      </c>
      <c r="C132">
        <v>731</v>
      </c>
      <c r="D132" t="s">
        <v>42</v>
      </c>
      <c r="E132" t="s">
        <v>43</v>
      </c>
      <c r="F132">
        <v>1.2</v>
      </c>
      <c r="G132">
        <v>86.4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72</v>
      </c>
      <c r="Q132">
        <v>1.2</v>
      </c>
      <c r="R132">
        <v>86.4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B132">
        <v>202227</v>
      </c>
      <c r="AC132">
        <v>202326</v>
      </c>
      <c r="AO132" t="s">
        <v>44</v>
      </c>
      <c r="AP132" t="s">
        <v>45</v>
      </c>
      <c r="BE132" t="s">
        <v>46</v>
      </c>
      <c r="BF132" t="s">
        <v>47</v>
      </c>
    </row>
    <row r="133" spans="1:58">
      <c r="A133">
        <v>79135</v>
      </c>
      <c r="B133" t="s">
        <v>189</v>
      </c>
      <c r="C133">
        <v>731</v>
      </c>
      <c r="D133" t="s">
        <v>42</v>
      </c>
      <c r="E133" t="s">
        <v>43</v>
      </c>
      <c r="F133">
        <v>0.93300000000000005</v>
      </c>
      <c r="G133">
        <v>67.17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72</v>
      </c>
      <c r="Q133">
        <v>0.93300000000000005</v>
      </c>
      <c r="R133">
        <v>67.17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B133">
        <v>202227</v>
      </c>
      <c r="AC133">
        <v>202326</v>
      </c>
      <c r="AO133" t="s">
        <v>44</v>
      </c>
      <c r="AP133" t="s">
        <v>45</v>
      </c>
      <c r="BE133" t="s">
        <v>46</v>
      </c>
      <c r="BF133" t="s">
        <v>47</v>
      </c>
    </row>
    <row r="134" spans="1:58">
      <c r="A134">
        <v>79511</v>
      </c>
      <c r="B134" t="s">
        <v>190</v>
      </c>
      <c r="C134">
        <v>731</v>
      </c>
      <c r="D134" t="s">
        <v>42</v>
      </c>
      <c r="E134" t="s">
        <v>43</v>
      </c>
      <c r="F134">
        <v>0.93300000000000005</v>
      </c>
      <c r="G134">
        <v>67.17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72</v>
      </c>
      <c r="Q134">
        <v>0.93300000000000005</v>
      </c>
      <c r="R134">
        <v>67.17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B134">
        <v>202227</v>
      </c>
      <c r="AC134">
        <v>202326</v>
      </c>
      <c r="AM134" t="s">
        <v>63</v>
      </c>
      <c r="AN134" t="s">
        <v>64</v>
      </c>
      <c r="BE134" t="s">
        <v>46</v>
      </c>
      <c r="BF134" t="s">
        <v>47</v>
      </c>
    </row>
    <row r="135" spans="1:58">
      <c r="A135">
        <v>79523</v>
      </c>
      <c r="B135" t="s">
        <v>191</v>
      </c>
      <c r="C135">
        <v>731</v>
      </c>
      <c r="D135" t="s">
        <v>42</v>
      </c>
      <c r="E135" t="s">
        <v>43</v>
      </c>
      <c r="F135">
        <v>0.92200000000000004</v>
      </c>
      <c r="G135">
        <v>66.38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72</v>
      </c>
      <c r="Q135">
        <v>0.92200000000000004</v>
      </c>
      <c r="R135">
        <v>66.38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B135">
        <v>202227</v>
      </c>
      <c r="AC135">
        <v>202326</v>
      </c>
      <c r="AM135" t="s">
        <v>63</v>
      </c>
      <c r="AN135" t="s">
        <v>64</v>
      </c>
      <c r="BE135" t="s">
        <v>46</v>
      </c>
      <c r="BF135" t="s">
        <v>47</v>
      </c>
    </row>
    <row r="136" spans="1:58">
      <c r="A136">
        <v>80058</v>
      </c>
      <c r="B136" t="s">
        <v>192</v>
      </c>
      <c r="C136">
        <v>731</v>
      </c>
      <c r="D136" t="s">
        <v>42</v>
      </c>
      <c r="E136" t="s">
        <v>43</v>
      </c>
      <c r="F136">
        <v>1.048</v>
      </c>
      <c r="G136">
        <v>75.45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72</v>
      </c>
      <c r="Q136">
        <v>1.048</v>
      </c>
      <c r="R136">
        <v>75.45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B136">
        <v>202227</v>
      </c>
      <c r="AC136">
        <v>202326</v>
      </c>
      <c r="AE136" t="s">
        <v>77</v>
      </c>
      <c r="AF136" t="s">
        <v>78</v>
      </c>
      <c r="AG136" t="s">
        <v>79</v>
      </c>
      <c r="AH136" t="s">
        <v>80</v>
      </c>
      <c r="AO136" t="s">
        <v>44</v>
      </c>
      <c r="AP136" t="s">
        <v>45</v>
      </c>
      <c r="BE136" t="s">
        <v>46</v>
      </c>
      <c r="BF136" t="s">
        <v>47</v>
      </c>
    </row>
    <row r="137" spans="1:58">
      <c r="A137">
        <v>80059</v>
      </c>
      <c r="B137" t="s">
        <v>193</v>
      </c>
      <c r="C137">
        <v>731</v>
      </c>
      <c r="D137" t="s">
        <v>42</v>
      </c>
      <c r="E137" t="s">
        <v>43</v>
      </c>
      <c r="F137">
        <v>1.048</v>
      </c>
      <c r="G137">
        <v>75.45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72</v>
      </c>
      <c r="Q137">
        <v>1.048</v>
      </c>
      <c r="R137">
        <v>75.45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B137">
        <v>202227</v>
      </c>
      <c r="AC137">
        <v>202326</v>
      </c>
      <c r="AG137" t="s">
        <v>79</v>
      </c>
      <c r="AH137" t="s">
        <v>80</v>
      </c>
      <c r="AO137" t="s">
        <v>44</v>
      </c>
      <c r="AP137" t="s">
        <v>45</v>
      </c>
      <c r="BE137" t="s">
        <v>46</v>
      </c>
      <c r="BF137" t="s">
        <v>47</v>
      </c>
    </row>
    <row r="138" spans="1:58">
      <c r="A138">
        <v>80612</v>
      </c>
      <c r="B138" t="s">
        <v>194</v>
      </c>
      <c r="C138">
        <v>731</v>
      </c>
      <c r="D138" t="s">
        <v>42</v>
      </c>
      <c r="E138" t="s">
        <v>43</v>
      </c>
      <c r="F138">
        <v>0.98599999999999999</v>
      </c>
      <c r="G138">
        <v>70.989999999999995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72</v>
      </c>
      <c r="Q138">
        <v>0.98599999999999999</v>
      </c>
      <c r="R138">
        <v>70.989999999999995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B138">
        <v>202227</v>
      </c>
      <c r="AC138">
        <v>202326</v>
      </c>
      <c r="AO138" t="s">
        <v>44</v>
      </c>
      <c r="AP138" t="s">
        <v>45</v>
      </c>
      <c r="BE138" t="s">
        <v>46</v>
      </c>
      <c r="BF138" t="s">
        <v>47</v>
      </c>
    </row>
    <row r="139" spans="1:58">
      <c r="A139">
        <v>82076</v>
      </c>
      <c r="B139" t="s">
        <v>195</v>
      </c>
      <c r="C139">
        <v>731</v>
      </c>
      <c r="D139" t="s">
        <v>42</v>
      </c>
      <c r="E139" t="s">
        <v>43</v>
      </c>
      <c r="F139">
        <v>0.879</v>
      </c>
      <c r="G139">
        <v>63.28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72</v>
      </c>
      <c r="Q139">
        <v>0.879</v>
      </c>
      <c r="R139">
        <v>63.28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B139">
        <v>202227</v>
      </c>
      <c r="AC139">
        <v>202326</v>
      </c>
      <c r="AO139" t="s">
        <v>44</v>
      </c>
      <c r="AP139" t="s">
        <v>45</v>
      </c>
      <c r="BE139" t="s">
        <v>46</v>
      </c>
      <c r="BF139" t="s">
        <v>47</v>
      </c>
    </row>
    <row r="140" spans="1:58">
      <c r="A140">
        <v>82077</v>
      </c>
      <c r="B140" t="s">
        <v>196</v>
      </c>
      <c r="C140">
        <v>731</v>
      </c>
      <c r="D140" t="s">
        <v>42</v>
      </c>
      <c r="E140" t="s">
        <v>43</v>
      </c>
      <c r="F140">
        <v>0.879</v>
      </c>
      <c r="G140">
        <v>63.28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72</v>
      </c>
      <c r="Q140">
        <v>0.879</v>
      </c>
      <c r="R140">
        <v>63.28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B140">
        <v>202227</v>
      </c>
      <c r="AC140">
        <v>202326</v>
      </c>
      <c r="AO140" t="s">
        <v>44</v>
      </c>
      <c r="AP140" t="s">
        <v>45</v>
      </c>
      <c r="BE140" t="s">
        <v>46</v>
      </c>
      <c r="BF140" t="s">
        <v>47</v>
      </c>
    </row>
    <row r="141" spans="1:58">
      <c r="A141">
        <v>82090</v>
      </c>
      <c r="B141" t="s">
        <v>197</v>
      </c>
      <c r="C141">
        <v>731</v>
      </c>
      <c r="D141" t="s">
        <v>42</v>
      </c>
      <c r="E141" t="s">
        <v>43</v>
      </c>
      <c r="F141">
        <v>0.97599999999999998</v>
      </c>
      <c r="G141">
        <v>70.27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72</v>
      </c>
      <c r="Q141">
        <v>0.97599999999999998</v>
      </c>
      <c r="R141">
        <v>70.27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B141">
        <v>202227</v>
      </c>
      <c r="AC141">
        <v>202326</v>
      </c>
      <c r="AG141" t="s">
        <v>79</v>
      </c>
      <c r="AH141" t="s">
        <v>80</v>
      </c>
      <c r="AO141" t="s">
        <v>44</v>
      </c>
      <c r="AP141" t="s">
        <v>45</v>
      </c>
      <c r="BE141" t="s">
        <v>46</v>
      </c>
      <c r="BF141" t="s">
        <v>47</v>
      </c>
    </row>
    <row r="142" spans="1:58">
      <c r="A142">
        <v>84261</v>
      </c>
      <c r="B142" t="s">
        <v>198</v>
      </c>
      <c r="C142">
        <v>731</v>
      </c>
      <c r="D142" t="s">
        <v>42</v>
      </c>
      <c r="E142" t="s">
        <v>43</v>
      </c>
      <c r="F142">
        <v>0.879</v>
      </c>
      <c r="G142">
        <v>63.28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72</v>
      </c>
      <c r="Q142">
        <v>0.879</v>
      </c>
      <c r="R142">
        <v>63.28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B142">
        <v>202227</v>
      </c>
      <c r="AC142">
        <v>202326</v>
      </c>
      <c r="AO142" t="s">
        <v>44</v>
      </c>
      <c r="AP142" t="s">
        <v>45</v>
      </c>
      <c r="BE142" t="s">
        <v>46</v>
      </c>
      <c r="BF142" t="s">
        <v>47</v>
      </c>
    </row>
    <row r="143" spans="1:58">
      <c r="A143">
        <v>84266</v>
      </c>
      <c r="B143" t="s">
        <v>199</v>
      </c>
      <c r="C143">
        <v>731</v>
      </c>
      <c r="D143" t="s">
        <v>42</v>
      </c>
      <c r="E143" t="s">
        <v>43</v>
      </c>
      <c r="F143">
        <v>0.92200000000000004</v>
      </c>
      <c r="G143">
        <v>66.38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72</v>
      </c>
      <c r="Q143">
        <v>0.92200000000000004</v>
      </c>
      <c r="R143">
        <v>66.38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B143">
        <v>202227</v>
      </c>
      <c r="AC143">
        <v>202326</v>
      </c>
      <c r="AO143" t="s">
        <v>44</v>
      </c>
      <c r="AP143" t="s">
        <v>45</v>
      </c>
      <c r="BE143" t="s">
        <v>46</v>
      </c>
      <c r="BF143" t="s">
        <v>47</v>
      </c>
    </row>
    <row r="144" spans="1:58">
      <c r="A144">
        <v>84270</v>
      </c>
      <c r="B144" t="s">
        <v>200</v>
      </c>
      <c r="C144">
        <v>731</v>
      </c>
      <c r="D144" t="s">
        <v>42</v>
      </c>
      <c r="E144" t="s">
        <v>43</v>
      </c>
      <c r="F144">
        <v>0.97599999999999998</v>
      </c>
      <c r="G144">
        <v>70.27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72</v>
      </c>
      <c r="Q144">
        <v>0.97599999999999998</v>
      </c>
      <c r="R144">
        <v>70.27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B144">
        <v>202227</v>
      </c>
      <c r="AC144">
        <v>202326</v>
      </c>
      <c r="AO144" t="s">
        <v>44</v>
      </c>
      <c r="AP144" t="s">
        <v>45</v>
      </c>
      <c r="BE144" t="s">
        <v>46</v>
      </c>
      <c r="BF144" t="s">
        <v>47</v>
      </c>
    </row>
    <row r="145" spans="1:58">
      <c r="A145">
        <v>84279</v>
      </c>
      <c r="B145" t="s">
        <v>201</v>
      </c>
      <c r="C145">
        <v>731</v>
      </c>
      <c r="D145" t="s">
        <v>42</v>
      </c>
      <c r="E145" t="s">
        <v>43</v>
      </c>
      <c r="F145">
        <v>0.97599999999999998</v>
      </c>
      <c r="G145">
        <v>70.27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72</v>
      </c>
      <c r="Q145">
        <v>0.97599999999999998</v>
      </c>
      <c r="R145">
        <v>70.27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B145">
        <v>202227</v>
      </c>
      <c r="AC145">
        <v>202326</v>
      </c>
      <c r="AO145" t="s">
        <v>44</v>
      </c>
      <c r="AP145" t="s">
        <v>45</v>
      </c>
      <c r="BE145" t="s">
        <v>46</v>
      </c>
      <c r="BF145" t="s">
        <v>47</v>
      </c>
    </row>
    <row r="146" spans="1:58">
      <c r="A146">
        <v>84293</v>
      </c>
      <c r="B146" t="s">
        <v>202</v>
      </c>
      <c r="C146">
        <v>731</v>
      </c>
      <c r="D146" t="s">
        <v>42</v>
      </c>
      <c r="E146" t="s">
        <v>43</v>
      </c>
      <c r="F146">
        <v>0.97599999999999998</v>
      </c>
      <c r="G146">
        <v>70.27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72</v>
      </c>
      <c r="Q146">
        <v>0.97599999999999998</v>
      </c>
      <c r="R146">
        <v>70.27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B146">
        <v>202227</v>
      </c>
      <c r="AC146">
        <v>202326</v>
      </c>
      <c r="AO146" t="s">
        <v>44</v>
      </c>
      <c r="AP146" t="s">
        <v>45</v>
      </c>
      <c r="BE146" t="s">
        <v>46</v>
      </c>
      <c r="BF146" t="s">
        <v>47</v>
      </c>
    </row>
    <row r="147" spans="1:58">
      <c r="A147">
        <v>84296</v>
      </c>
      <c r="B147" t="s">
        <v>203</v>
      </c>
      <c r="C147">
        <v>731</v>
      </c>
      <c r="D147" t="s">
        <v>42</v>
      </c>
      <c r="E147" t="s">
        <v>43</v>
      </c>
      <c r="F147">
        <v>0.97599999999999998</v>
      </c>
      <c r="G147">
        <v>70.27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72</v>
      </c>
      <c r="Q147">
        <v>0.97599999999999998</v>
      </c>
      <c r="R147">
        <v>70.27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B147">
        <v>202227</v>
      </c>
      <c r="AC147">
        <v>202326</v>
      </c>
      <c r="AO147" t="s">
        <v>44</v>
      </c>
      <c r="AP147" t="s">
        <v>45</v>
      </c>
      <c r="BE147" t="s">
        <v>46</v>
      </c>
      <c r="BF147" t="s">
        <v>47</v>
      </c>
    </row>
    <row r="148" spans="1:58">
      <c r="A148">
        <v>84464</v>
      </c>
      <c r="B148" t="s">
        <v>204</v>
      </c>
      <c r="C148">
        <v>731</v>
      </c>
      <c r="D148" t="s">
        <v>42</v>
      </c>
      <c r="E148" t="s">
        <v>43</v>
      </c>
      <c r="F148">
        <v>1.3149999999999999</v>
      </c>
      <c r="G148">
        <v>94.68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72</v>
      </c>
      <c r="Q148">
        <v>1.3149999999999999</v>
      </c>
      <c r="R148">
        <v>94.68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B148">
        <v>202227</v>
      </c>
      <c r="AC148">
        <v>202326</v>
      </c>
      <c r="AG148" t="s">
        <v>79</v>
      </c>
      <c r="AH148" t="s">
        <v>80</v>
      </c>
      <c r="AO148" t="s">
        <v>44</v>
      </c>
      <c r="AP148" t="s">
        <v>45</v>
      </c>
      <c r="AY148" t="s">
        <v>205</v>
      </c>
      <c r="AZ148" t="s">
        <v>206</v>
      </c>
    </row>
    <row r="149" spans="1:58">
      <c r="A149">
        <v>84562</v>
      </c>
      <c r="B149" t="s">
        <v>207</v>
      </c>
      <c r="C149">
        <v>731</v>
      </c>
      <c r="D149" t="s">
        <v>42</v>
      </c>
      <c r="E149" t="s">
        <v>43</v>
      </c>
      <c r="F149">
        <v>1.1399999999999999</v>
      </c>
      <c r="G149">
        <v>82.08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72</v>
      </c>
      <c r="Q149">
        <v>1.1399999999999999</v>
      </c>
      <c r="R149">
        <v>82.08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B149">
        <v>202227</v>
      </c>
      <c r="AC149">
        <v>202326</v>
      </c>
      <c r="AG149" t="s">
        <v>79</v>
      </c>
      <c r="AH149" t="s">
        <v>80</v>
      </c>
      <c r="AO149" t="s">
        <v>44</v>
      </c>
      <c r="AP149" t="s">
        <v>45</v>
      </c>
      <c r="AW149" t="s">
        <v>51</v>
      </c>
      <c r="AX149" t="s">
        <v>52</v>
      </c>
      <c r="BE149" t="s">
        <v>46</v>
      </c>
      <c r="BF149" t="s">
        <v>47</v>
      </c>
    </row>
    <row r="150" spans="1:58">
      <c r="A150">
        <v>84692</v>
      </c>
      <c r="B150" t="s">
        <v>208</v>
      </c>
      <c r="C150">
        <v>731</v>
      </c>
      <c r="D150" t="s">
        <v>42</v>
      </c>
      <c r="E150" t="s">
        <v>43</v>
      </c>
      <c r="F150">
        <v>1.333</v>
      </c>
      <c r="G150">
        <v>95.97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72</v>
      </c>
      <c r="Q150">
        <v>1.333</v>
      </c>
      <c r="R150">
        <v>95.97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B150">
        <v>202227</v>
      </c>
      <c r="AC150">
        <v>202326</v>
      </c>
      <c r="AG150" t="s">
        <v>79</v>
      </c>
      <c r="AH150" t="s">
        <v>80</v>
      </c>
      <c r="AO150" t="s">
        <v>44</v>
      </c>
      <c r="AP150" t="s">
        <v>45</v>
      </c>
      <c r="BE150" t="s">
        <v>46</v>
      </c>
      <c r="BF150" t="s">
        <v>47</v>
      </c>
    </row>
    <row r="151" spans="1:58">
      <c r="A151">
        <v>85478</v>
      </c>
      <c r="B151" t="s">
        <v>209</v>
      </c>
      <c r="C151">
        <v>731</v>
      </c>
      <c r="D151" t="s">
        <v>42</v>
      </c>
      <c r="E151" t="s">
        <v>43</v>
      </c>
      <c r="F151">
        <v>0.91200000000000003</v>
      </c>
      <c r="G151">
        <v>65.66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72</v>
      </c>
      <c r="Q151">
        <v>0.91200000000000003</v>
      </c>
      <c r="R151">
        <v>65.66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B151">
        <v>202227</v>
      </c>
      <c r="AC151">
        <v>202326</v>
      </c>
      <c r="AG151" t="s">
        <v>79</v>
      </c>
      <c r="AH151" t="s">
        <v>80</v>
      </c>
      <c r="AO151" t="s">
        <v>44</v>
      </c>
      <c r="AP151" t="s">
        <v>45</v>
      </c>
      <c r="BE151" t="s">
        <v>46</v>
      </c>
      <c r="BF151" t="s">
        <v>47</v>
      </c>
    </row>
    <row r="152" spans="1:58">
      <c r="A152">
        <v>85567</v>
      </c>
      <c r="B152" t="s">
        <v>210</v>
      </c>
      <c r="C152">
        <v>731</v>
      </c>
      <c r="D152" t="s">
        <v>42</v>
      </c>
      <c r="E152" t="s">
        <v>43</v>
      </c>
      <c r="F152">
        <v>1.5329999999999999</v>
      </c>
      <c r="G152">
        <v>110.37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72</v>
      </c>
      <c r="Q152">
        <v>1.5329999999999999</v>
      </c>
      <c r="R152">
        <v>110.37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B152">
        <v>202227</v>
      </c>
      <c r="AC152">
        <v>202326</v>
      </c>
      <c r="AG152" t="s">
        <v>79</v>
      </c>
      <c r="AH152" t="s">
        <v>80</v>
      </c>
      <c r="AO152" t="s">
        <v>44</v>
      </c>
      <c r="AP152" t="s">
        <v>45</v>
      </c>
      <c r="AY152" t="s">
        <v>205</v>
      </c>
      <c r="AZ152" t="s">
        <v>206</v>
      </c>
    </row>
    <row r="153" spans="1:58">
      <c r="A153">
        <v>85631</v>
      </c>
      <c r="B153" t="s">
        <v>211</v>
      </c>
      <c r="C153">
        <v>731</v>
      </c>
      <c r="D153" t="s">
        <v>42</v>
      </c>
      <c r="E153" t="s">
        <v>43</v>
      </c>
      <c r="F153">
        <v>0.97599999999999998</v>
      </c>
      <c r="G153">
        <v>70.27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72</v>
      </c>
      <c r="Q153">
        <v>0.97599999999999998</v>
      </c>
      <c r="R153">
        <v>70.27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B153">
        <v>202227</v>
      </c>
      <c r="AC153">
        <v>202326</v>
      </c>
      <c r="AO153" t="s">
        <v>44</v>
      </c>
      <c r="AP153" t="s">
        <v>45</v>
      </c>
      <c r="BE153" t="s">
        <v>46</v>
      </c>
      <c r="BF153" t="s">
        <v>47</v>
      </c>
    </row>
    <row r="154" spans="1:58">
      <c r="A154">
        <v>85633</v>
      </c>
      <c r="B154" t="s">
        <v>212</v>
      </c>
      <c r="C154">
        <v>731</v>
      </c>
      <c r="D154" t="s">
        <v>42</v>
      </c>
      <c r="E154" t="s">
        <v>43</v>
      </c>
      <c r="F154">
        <v>0.879</v>
      </c>
      <c r="G154">
        <v>63.28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72</v>
      </c>
      <c r="Q154">
        <v>0.879</v>
      </c>
      <c r="R154">
        <v>63.28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B154">
        <v>202227</v>
      </c>
      <c r="AC154">
        <v>202326</v>
      </c>
      <c r="AG154" t="s">
        <v>79</v>
      </c>
      <c r="AH154" t="s">
        <v>80</v>
      </c>
      <c r="AO154" t="s">
        <v>44</v>
      </c>
      <c r="AP154" t="s">
        <v>45</v>
      </c>
      <c r="BE154" t="s">
        <v>46</v>
      </c>
      <c r="BF154" t="s">
        <v>47</v>
      </c>
    </row>
    <row r="155" spans="1:58">
      <c r="A155">
        <v>85636</v>
      </c>
      <c r="B155" t="s">
        <v>213</v>
      </c>
      <c r="C155">
        <v>731</v>
      </c>
      <c r="D155" t="s">
        <v>42</v>
      </c>
      <c r="E155" t="s">
        <v>43</v>
      </c>
      <c r="F155">
        <v>0.85799999999999998</v>
      </c>
      <c r="G155">
        <v>61.77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72</v>
      </c>
      <c r="Q155">
        <v>0.85799999999999998</v>
      </c>
      <c r="R155">
        <v>61.77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B155">
        <v>202227</v>
      </c>
      <c r="AC155">
        <v>202326</v>
      </c>
      <c r="AO155" t="s">
        <v>44</v>
      </c>
      <c r="AP155" t="s">
        <v>45</v>
      </c>
      <c r="BE155" t="s">
        <v>46</v>
      </c>
      <c r="BF155" t="s">
        <v>47</v>
      </c>
    </row>
    <row r="156" spans="1:58">
      <c r="A156">
        <v>85669</v>
      </c>
      <c r="B156" t="s">
        <v>214</v>
      </c>
      <c r="C156">
        <v>731</v>
      </c>
      <c r="D156" t="s">
        <v>42</v>
      </c>
      <c r="E156" t="s">
        <v>43</v>
      </c>
      <c r="F156">
        <v>1.115</v>
      </c>
      <c r="G156">
        <v>80.28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72</v>
      </c>
      <c r="Q156">
        <v>1.115</v>
      </c>
      <c r="R156">
        <v>80.28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B156">
        <v>202227</v>
      </c>
      <c r="AC156">
        <v>202326</v>
      </c>
      <c r="AO156" t="s">
        <v>44</v>
      </c>
      <c r="AP156" t="s">
        <v>45</v>
      </c>
      <c r="BE156" t="s">
        <v>46</v>
      </c>
      <c r="BF156" t="s">
        <v>47</v>
      </c>
    </row>
    <row r="157" spans="1:58">
      <c r="A157">
        <v>85671</v>
      </c>
      <c r="B157" t="s">
        <v>215</v>
      </c>
      <c r="C157">
        <v>731</v>
      </c>
      <c r="D157" t="s">
        <v>42</v>
      </c>
      <c r="E157" t="s">
        <v>43</v>
      </c>
      <c r="F157">
        <v>0.86899999999999999</v>
      </c>
      <c r="G157">
        <v>62.56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72</v>
      </c>
      <c r="Q157">
        <v>0.86899999999999999</v>
      </c>
      <c r="R157">
        <v>62.56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B157">
        <v>202227</v>
      </c>
      <c r="AC157">
        <v>202326</v>
      </c>
      <c r="AO157" t="s">
        <v>44</v>
      </c>
      <c r="AP157" t="s">
        <v>45</v>
      </c>
      <c r="BE157" t="s">
        <v>46</v>
      </c>
      <c r="BF157" t="s">
        <v>47</v>
      </c>
    </row>
    <row r="158" spans="1:58">
      <c r="A158">
        <v>85985</v>
      </c>
      <c r="B158" t="s">
        <v>216</v>
      </c>
      <c r="C158">
        <v>731</v>
      </c>
      <c r="D158" t="s">
        <v>42</v>
      </c>
      <c r="E158" t="s">
        <v>43</v>
      </c>
      <c r="F158">
        <v>1.048</v>
      </c>
      <c r="G158">
        <v>75.45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72</v>
      </c>
      <c r="Q158">
        <v>1.048</v>
      </c>
      <c r="R158">
        <v>75.45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B158">
        <v>202227</v>
      </c>
      <c r="AC158">
        <v>202326</v>
      </c>
      <c r="AG158" t="s">
        <v>79</v>
      </c>
      <c r="AH158" t="s">
        <v>80</v>
      </c>
      <c r="AO158" t="s">
        <v>44</v>
      </c>
      <c r="AP158" t="s">
        <v>45</v>
      </c>
      <c r="BE158" t="s">
        <v>46</v>
      </c>
      <c r="BF158" t="s">
        <v>47</v>
      </c>
    </row>
    <row r="159" spans="1:58">
      <c r="A159">
        <v>86097</v>
      </c>
      <c r="B159" t="s">
        <v>217</v>
      </c>
      <c r="C159">
        <v>731</v>
      </c>
      <c r="D159" t="s">
        <v>42</v>
      </c>
      <c r="E159" t="s">
        <v>43</v>
      </c>
      <c r="F159">
        <v>1.2</v>
      </c>
      <c r="G159">
        <v>86.4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72</v>
      </c>
      <c r="Q159">
        <v>1.2</v>
      </c>
      <c r="R159">
        <v>86.4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B159">
        <v>202227</v>
      </c>
      <c r="AC159">
        <v>202326</v>
      </c>
      <c r="AG159" t="s">
        <v>79</v>
      </c>
      <c r="AH159" t="s">
        <v>80</v>
      </c>
      <c r="AO159" t="s">
        <v>44</v>
      </c>
      <c r="AP159" t="s">
        <v>45</v>
      </c>
      <c r="BE159" t="s">
        <v>46</v>
      </c>
      <c r="BF159" t="s">
        <v>47</v>
      </c>
    </row>
    <row r="160" spans="1:58">
      <c r="A160">
        <v>87906</v>
      </c>
      <c r="B160" t="s">
        <v>218</v>
      </c>
      <c r="C160">
        <v>731</v>
      </c>
      <c r="D160" t="s">
        <v>42</v>
      </c>
      <c r="E160" t="s">
        <v>43</v>
      </c>
      <c r="F160">
        <v>0.92200000000000004</v>
      </c>
      <c r="G160">
        <v>66.38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72</v>
      </c>
      <c r="Q160">
        <v>0.92200000000000004</v>
      </c>
      <c r="R160">
        <v>66.38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B160">
        <v>202227</v>
      </c>
      <c r="AC160">
        <v>202326</v>
      </c>
      <c r="AO160" t="s">
        <v>44</v>
      </c>
      <c r="AP160" t="s">
        <v>45</v>
      </c>
      <c r="BE160" t="s">
        <v>46</v>
      </c>
      <c r="BF160" t="s">
        <v>47</v>
      </c>
    </row>
    <row r="161" spans="1:58">
      <c r="A161">
        <v>89667</v>
      </c>
      <c r="B161" t="s">
        <v>219</v>
      </c>
      <c r="C161">
        <v>731</v>
      </c>
      <c r="D161" t="s">
        <v>42</v>
      </c>
      <c r="E161" t="s">
        <v>43</v>
      </c>
      <c r="F161">
        <v>1.093</v>
      </c>
      <c r="G161">
        <v>78.69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72</v>
      </c>
      <c r="Q161">
        <v>1.093</v>
      </c>
      <c r="R161">
        <v>78.69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B161">
        <v>202227</v>
      </c>
      <c r="AC161">
        <v>202326</v>
      </c>
      <c r="AO161" t="s">
        <v>44</v>
      </c>
      <c r="AP161" t="s">
        <v>45</v>
      </c>
      <c r="BE161" t="s">
        <v>46</v>
      </c>
      <c r="BF161" t="s">
        <v>47</v>
      </c>
    </row>
    <row r="162" spans="1:58">
      <c r="A162">
        <v>89670</v>
      </c>
      <c r="B162" t="s">
        <v>220</v>
      </c>
      <c r="C162">
        <v>731</v>
      </c>
      <c r="D162" t="s">
        <v>42</v>
      </c>
      <c r="E162" t="s">
        <v>43</v>
      </c>
      <c r="F162">
        <v>1.2</v>
      </c>
      <c r="G162">
        <v>86.4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72</v>
      </c>
      <c r="Q162">
        <v>1.2</v>
      </c>
      <c r="R162">
        <v>86.4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B162">
        <v>202227</v>
      </c>
      <c r="AC162">
        <v>202326</v>
      </c>
      <c r="AG162" t="s">
        <v>79</v>
      </c>
      <c r="AH162" t="s">
        <v>80</v>
      </c>
      <c r="AO162" t="s">
        <v>44</v>
      </c>
      <c r="AP162" t="s">
        <v>45</v>
      </c>
      <c r="BE162" t="s">
        <v>46</v>
      </c>
      <c r="BF162" t="s">
        <v>47</v>
      </c>
    </row>
    <row r="163" spans="1:58">
      <c r="A163">
        <v>89671</v>
      </c>
      <c r="B163" t="s">
        <v>221</v>
      </c>
      <c r="C163">
        <v>731</v>
      </c>
      <c r="D163" t="s">
        <v>42</v>
      </c>
      <c r="E163" t="s">
        <v>43</v>
      </c>
      <c r="F163">
        <v>0.83599999999999997</v>
      </c>
      <c r="G163">
        <v>60.19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72</v>
      </c>
      <c r="Q163">
        <v>0.83599999999999997</v>
      </c>
      <c r="R163">
        <v>60.19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B163">
        <v>202227</v>
      </c>
      <c r="AC163">
        <v>202326</v>
      </c>
      <c r="AO163" t="s">
        <v>44</v>
      </c>
      <c r="AP163" t="s">
        <v>45</v>
      </c>
      <c r="BE163" t="s">
        <v>46</v>
      </c>
      <c r="BF163" t="s">
        <v>47</v>
      </c>
    </row>
    <row r="164" spans="1:58">
      <c r="A164">
        <v>89673</v>
      </c>
      <c r="B164" t="s">
        <v>222</v>
      </c>
      <c r="C164">
        <v>731</v>
      </c>
      <c r="D164" t="s">
        <v>42</v>
      </c>
      <c r="E164" t="s">
        <v>43</v>
      </c>
      <c r="F164">
        <v>0.91200000000000003</v>
      </c>
      <c r="G164">
        <v>65.66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72</v>
      </c>
      <c r="Q164">
        <v>0.91200000000000003</v>
      </c>
      <c r="R164">
        <v>65.66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B164">
        <v>202227</v>
      </c>
      <c r="AC164">
        <v>202326</v>
      </c>
      <c r="AO164" t="s">
        <v>44</v>
      </c>
      <c r="AP164" t="s">
        <v>45</v>
      </c>
      <c r="BE164" t="s">
        <v>46</v>
      </c>
      <c r="BF164" t="s">
        <v>47</v>
      </c>
    </row>
    <row r="165" spans="1:58">
      <c r="A165">
        <v>89674</v>
      </c>
      <c r="B165" t="s">
        <v>223</v>
      </c>
      <c r="C165">
        <v>731</v>
      </c>
      <c r="D165" t="s">
        <v>42</v>
      </c>
      <c r="E165" t="s">
        <v>43</v>
      </c>
      <c r="F165">
        <v>1.008</v>
      </c>
      <c r="G165">
        <v>72.569999999999993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72</v>
      </c>
      <c r="Q165">
        <v>1.008</v>
      </c>
      <c r="R165">
        <v>72.569999999999993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B165">
        <v>202227</v>
      </c>
      <c r="AC165">
        <v>202326</v>
      </c>
      <c r="AO165" t="s">
        <v>44</v>
      </c>
      <c r="AP165" t="s">
        <v>45</v>
      </c>
      <c r="BE165" t="s">
        <v>46</v>
      </c>
      <c r="BF165" t="s">
        <v>47</v>
      </c>
    </row>
    <row r="166" spans="1:58">
      <c r="A166">
        <v>89676</v>
      </c>
      <c r="B166" t="s">
        <v>224</v>
      </c>
      <c r="C166">
        <v>731</v>
      </c>
      <c r="D166" t="s">
        <v>42</v>
      </c>
      <c r="E166" t="s">
        <v>43</v>
      </c>
      <c r="F166">
        <v>1.0620000000000001</v>
      </c>
      <c r="G166">
        <v>76.459999999999994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72</v>
      </c>
      <c r="Q166">
        <v>1.0620000000000001</v>
      </c>
      <c r="R166">
        <v>76.459999999999994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B166">
        <v>202227</v>
      </c>
      <c r="AC166">
        <v>202326</v>
      </c>
      <c r="AO166" t="s">
        <v>44</v>
      </c>
      <c r="AP166" t="s">
        <v>45</v>
      </c>
      <c r="BE166" t="s">
        <v>46</v>
      </c>
      <c r="BF166" t="s">
        <v>47</v>
      </c>
    </row>
    <row r="167" spans="1:58">
      <c r="A167">
        <v>89677</v>
      </c>
      <c r="B167" t="s">
        <v>225</v>
      </c>
      <c r="C167">
        <v>731</v>
      </c>
      <c r="D167" t="s">
        <v>42</v>
      </c>
      <c r="E167" t="s">
        <v>43</v>
      </c>
      <c r="F167">
        <v>0.92200000000000004</v>
      </c>
      <c r="G167">
        <v>66.38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72</v>
      </c>
      <c r="Q167">
        <v>0.92200000000000004</v>
      </c>
      <c r="R167">
        <v>66.38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B167">
        <v>202227</v>
      </c>
      <c r="AC167">
        <v>202326</v>
      </c>
      <c r="AO167" t="s">
        <v>44</v>
      </c>
      <c r="AP167" t="s">
        <v>45</v>
      </c>
      <c r="BE167" t="s">
        <v>46</v>
      </c>
      <c r="BF167" t="s">
        <v>47</v>
      </c>
    </row>
    <row r="168" spans="1:58">
      <c r="A168">
        <v>89678</v>
      </c>
      <c r="B168" t="s">
        <v>226</v>
      </c>
      <c r="C168">
        <v>731</v>
      </c>
      <c r="D168" t="s">
        <v>42</v>
      </c>
      <c r="E168" t="s">
        <v>43</v>
      </c>
      <c r="F168">
        <v>0.98599999999999999</v>
      </c>
      <c r="G168">
        <v>70.989999999999995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72</v>
      </c>
      <c r="Q168">
        <v>0.98599999999999999</v>
      </c>
      <c r="R168">
        <v>70.989999999999995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B168">
        <v>202227</v>
      </c>
      <c r="AC168">
        <v>202326</v>
      </c>
      <c r="AO168" t="s">
        <v>44</v>
      </c>
      <c r="AP168" t="s">
        <v>45</v>
      </c>
      <c r="BE168" t="s">
        <v>46</v>
      </c>
      <c r="BF168" t="s">
        <v>47</v>
      </c>
    </row>
    <row r="169" spans="1:58">
      <c r="A169">
        <v>89679</v>
      </c>
      <c r="B169" t="s">
        <v>227</v>
      </c>
      <c r="C169">
        <v>731</v>
      </c>
      <c r="D169" t="s">
        <v>42</v>
      </c>
      <c r="E169" t="s">
        <v>43</v>
      </c>
      <c r="F169">
        <v>0.97599999999999998</v>
      </c>
      <c r="G169">
        <v>70.27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72</v>
      </c>
      <c r="Q169">
        <v>0.97599999999999998</v>
      </c>
      <c r="R169">
        <v>70.27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B169">
        <v>202227</v>
      </c>
      <c r="AC169">
        <v>202326</v>
      </c>
      <c r="AO169" t="s">
        <v>44</v>
      </c>
      <c r="AP169" t="s">
        <v>45</v>
      </c>
      <c r="BE169" t="s">
        <v>46</v>
      </c>
      <c r="BF169" t="s">
        <v>47</v>
      </c>
    </row>
    <row r="170" spans="1:58">
      <c r="A170">
        <v>89681</v>
      </c>
      <c r="B170" t="s">
        <v>228</v>
      </c>
      <c r="C170">
        <v>731</v>
      </c>
      <c r="D170" t="s">
        <v>42</v>
      </c>
      <c r="E170" t="s">
        <v>43</v>
      </c>
      <c r="F170">
        <v>0.96499999999999997</v>
      </c>
      <c r="G170">
        <v>69.48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72</v>
      </c>
      <c r="Q170">
        <v>0.96499999999999997</v>
      </c>
      <c r="R170">
        <v>69.48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B170">
        <v>202227</v>
      </c>
      <c r="AC170">
        <v>202326</v>
      </c>
      <c r="AO170" t="s">
        <v>44</v>
      </c>
      <c r="AP170" t="s">
        <v>45</v>
      </c>
      <c r="BE170" t="s">
        <v>46</v>
      </c>
      <c r="BF170" t="s">
        <v>47</v>
      </c>
    </row>
    <row r="171" spans="1:58">
      <c r="A171">
        <v>89683</v>
      </c>
      <c r="B171" t="s">
        <v>229</v>
      </c>
      <c r="C171">
        <v>731</v>
      </c>
      <c r="D171" t="s">
        <v>42</v>
      </c>
      <c r="E171" t="s">
        <v>43</v>
      </c>
      <c r="F171">
        <v>0.89</v>
      </c>
      <c r="G171">
        <v>64.08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72</v>
      </c>
      <c r="Q171">
        <v>0.89</v>
      </c>
      <c r="R171">
        <v>64.08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B171">
        <v>202227</v>
      </c>
      <c r="AC171">
        <v>202326</v>
      </c>
      <c r="AO171" t="s">
        <v>44</v>
      </c>
      <c r="AP171" t="s">
        <v>45</v>
      </c>
      <c r="BE171" t="s">
        <v>46</v>
      </c>
      <c r="BF171" t="s">
        <v>47</v>
      </c>
    </row>
    <row r="172" spans="1:58">
      <c r="A172">
        <v>90061</v>
      </c>
      <c r="B172" t="s">
        <v>230</v>
      </c>
      <c r="C172">
        <v>731</v>
      </c>
      <c r="D172" t="s">
        <v>42</v>
      </c>
      <c r="E172" t="s">
        <v>43</v>
      </c>
      <c r="F172">
        <v>0.86899999999999999</v>
      </c>
      <c r="G172">
        <v>62.56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72</v>
      </c>
      <c r="Q172">
        <v>0.86899999999999999</v>
      </c>
      <c r="R172">
        <v>62.56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B172">
        <v>202227</v>
      </c>
      <c r="AC172">
        <v>202326</v>
      </c>
      <c r="AO172" t="s">
        <v>44</v>
      </c>
      <c r="AP172" t="s">
        <v>45</v>
      </c>
      <c r="BE172" t="s">
        <v>46</v>
      </c>
      <c r="BF172" t="s">
        <v>47</v>
      </c>
    </row>
    <row r="173" spans="1:58">
      <c r="A173">
        <v>91375</v>
      </c>
      <c r="B173" t="s">
        <v>231</v>
      </c>
      <c r="C173">
        <v>731</v>
      </c>
      <c r="D173" t="s">
        <v>42</v>
      </c>
      <c r="E173" t="s">
        <v>43</v>
      </c>
      <c r="F173">
        <v>0.92200000000000004</v>
      </c>
      <c r="G173">
        <v>66.38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72</v>
      </c>
      <c r="Q173">
        <v>0.92200000000000004</v>
      </c>
      <c r="R173">
        <v>66.38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B173">
        <v>202227</v>
      </c>
      <c r="AC173">
        <v>202326</v>
      </c>
      <c r="AO173" t="s">
        <v>44</v>
      </c>
      <c r="AP173" t="s">
        <v>45</v>
      </c>
      <c r="BE173" t="s">
        <v>46</v>
      </c>
      <c r="BF173" t="s">
        <v>47</v>
      </c>
    </row>
    <row r="174" spans="1:58">
      <c r="A174">
        <v>91376</v>
      </c>
      <c r="B174" t="s">
        <v>232</v>
      </c>
      <c r="C174">
        <v>731</v>
      </c>
      <c r="D174" t="s">
        <v>42</v>
      </c>
      <c r="E174" t="s">
        <v>43</v>
      </c>
      <c r="F174">
        <v>0.92200000000000004</v>
      </c>
      <c r="G174">
        <v>66.38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72</v>
      </c>
      <c r="Q174">
        <v>0.92200000000000004</v>
      </c>
      <c r="R174">
        <v>66.38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B174">
        <v>202227</v>
      </c>
      <c r="AC174">
        <v>202326</v>
      </c>
      <c r="AO174" t="s">
        <v>44</v>
      </c>
      <c r="AP174" t="s">
        <v>45</v>
      </c>
      <c r="BE174" t="s">
        <v>46</v>
      </c>
      <c r="BF174" t="s">
        <v>47</v>
      </c>
    </row>
    <row r="175" spans="1:58">
      <c r="A175">
        <v>91381</v>
      </c>
      <c r="B175" t="s">
        <v>233</v>
      </c>
      <c r="C175">
        <v>731</v>
      </c>
      <c r="D175" t="s">
        <v>42</v>
      </c>
      <c r="E175" t="s">
        <v>43</v>
      </c>
      <c r="F175">
        <v>1.5980000000000001</v>
      </c>
      <c r="G175">
        <v>115.05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72</v>
      </c>
      <c r="Q175">
        <v>1.5980000000000001</v>
      </c>
      <c r="R175">
        <v>115.05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B175">
        <v>202227</v>
      </c>
      <c r="AC175">
        <v>202326</v>
      </c>
      <c r="AG175" t="s">
        <v>79</v>
      </c>
      <c r="AH175" t="s">
        <v>80</v>
      </c>
      <c r="AM175" t="s">
        <v>63</v>
      </c>
      <c r="AN175" t="s">
        <v>64</v>
      </c>
      <c r="AY175" t="s">
        <v>205</v>
      </c>
      <c r="AZ175" t="s">
        <v>206</v>
      </c>
    </row>
    <row r="176" spans="1:58">
      <c r="A176">
        <v>91382</v>
      </c>
      <c r="B176" t="s">
        <v>234</v>
      </c>
      <c r="C176">
        <v>731</v>
      </c>
      <c r="D176" t="s">
        <v>42</v>
      </c>
      <c r="E176" t="s">
        <v>43</v>
      </c>
      <c r="F176">
        <v>0.85799999999999998</v>
      </c>
      <c r="G176">
        <v>61.77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72</v>
      </c>
      <c r="Q176">
        <v>0.85799999999999998</v>
      </c>
      <c r="R176">
        <v>61.77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B176">
        <v>202227</v>
      </c>
      <c r="AC176">
        <v>202326</v>
      </c>
      <c r="AO176" t="s">
        <v>44</v>
      </c>
      <c r="AP176" t="s">
        <v>45</v>
      </c>
      <c r="BE176" t="s">
        <v>46</v>
      </c>
      <c r="BF176" t="s">
        <v>47</v>
      </c>
    </row>
    <row r="177" spans="1:58">
      <c r="A177">
        <v>91383</v>
      </c>
      <c r="B177" t="s">
        <v>235</v>
      </c>
      <c r="C177">
        <v>731</v>
      </c>
      <c r="D177" t="s">
        <v>42</v>
      </c>
      <c r="E177" t="s">
        <v>43</v>
      </c>
      <c r="F177">
        <v>1.448</v>
      </c>
      <c r="G177">
        <v>104.25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72</v>
      </c>
      <c r="Q177">
        <v>1.448</v>
      </c>
      <c r="R177">
        <v>104.25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B177">
        <v>202227</v>
      </c>
      <c r="AC177">
        <v>202326</v>
      </c>
      <c r="AO177" t="s">
        <v>44</v>
      </c>
      <c r="AP177" t="s">
        <v>45</v>
      </c>
      <c r="BE177" t="s">
        <v>46</v>
      </c>
      <c r="BF177" t="s">
        <v>47</v>
      </c>
    </row>
    <row r="178" spans="1:58">
      <c r="A178">
        <v>91384</v>
      </c>
      <c r="B178" t="s">
        <v>236</v>
      </c>
      <c r="C178">
        <v>731</v>
      </c>
      <c r="D178" t="s">
        <v>42</v>
      </c>
      <c r="E178" t="s">
        <v>43</v>
      </c>
      <c r="F178">
        <v>1.448</v>
      </c>
      <c r="G178">
        <v>104.25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72</v>
      </c>
      <c r="Q178">
        <v>1.448</v>
      </c>
      <c r="R178">
        <v>104.25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B178">
        <v>202227</v>
      </c>
      <c r="AC178">
        <v>202326</v>
      </c>
      <c r="AO178" t="s">
        <v>44</v>
      </c>
      <c r="AP178" t="s">
        <v>45</v>
      </c>
      <c r="BE178" t="s">
        <v>46</v>
      </c>
      <c r="BF178" t="s">
        <v>47</v>
      </c>
    </row>
    <row r="179" spans="1:58">
      <c r="A179">
        <v>91385</v>
      </c>
      <c r="B179" t="s">
        <v>237</v>
      </c>
      <c r="C179">
        <v>731</v>
      </c>
      <c r="D179" t="s">
        <v>42</v>
      </c>
      <c r="E179" t="s">
        <v>43</v>
      </c>
      <c r="F179">
        <v>0.97599999999999998</v>
      </c>
      <c r="G179">
        <v>70.27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72</v>
      </c>
      <c r="Q179">
        <v>0.97599999999999998</v>
      </c>
      <c r="R179">
        <v>70.27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B179">
        <v>202227</v>
      </c>
      <c r="AC179">
        <v>202326</v>
      </c>
      <c r="AO179" t="s">
        <v>44</v>
      </c>
      <c r="AP179" t="s">
        <v>45</v>
      </c>
      <c r="BE179" t="s">
        <v>46</v>
      </c>
      <c r="BF179" t="s">
        <v>47</v>
      </c>
    </row>
    <row r="180" spans="1:58">
      <c r="A180">
        <v>91386</v>
      </c>
      <c r="B180" t="s">
        <v>238</v>
      </c>
      <c r="C180">
        <v>731</v>
      </c>
      <c r="D180" t="s">
        <v>42</v>
      </c>
      <c r="E180" t="s">
        <v>43</v>
      </c>
      <c r="F180">
        <v>1.2</v>
      </c>
      <c r="G180">
        <v>86.4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72</v>
      </c>
      <c r="Q180">
        <v>1.2</v>
      </c>
      <c r="R180">
        <v>86.4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B180">
        <v>202227</v>
      </c>
      <c r="AC180">
        <v>202326</v>
      </c>
      <c r="AO180" t="s">
        <v>44</v>
      </c>
      <c r="AP180" t="s">
        <v>45</v>
      </c>
      <c r="BE180" t="s">
        <v>46</v>
      </c>
      <c r="BF180" t="s">
        <v>47</v>
      </c>
    </row>
    <row r="181" spans="1:58">
      <c r="A181">
        <v>92035</v>
      </c>
      <c r="B181" t="s">
        <v>239</v>
      </c>
      <c r="C181">
        <v>731</v>
      </c>
      <c r="D181" t="s">
        <v>42</v>
      </c>
      <c r="E181" t="s">
        <v>43</v>
      </c>
      <c r="F181">
        <v>1.4</v>
      </c>
      <c r="G181">
        <v>100.8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72</v>
      </c>
      <c r="Q181">
        <v>1.4</v>
      </c>
      <c r="R181">
        <v>100.8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B181">
        <v>202227</v>
      </c>
      <c r="AC181">
        <v>202326</v>
      </c>
      <c r="AG181" t="s">
        <v>79</v>
      </c>
      <c r="AH181" t="s">
        <v>80</v>
      </c>
      <c r="AO181" t="s">
        <v>44</v>
      </c>
      <c r="AP181" t="s">
        <v>45</v>
      </c>
      <c r="AY181" t="s">
        <v>205</v>
      </c>
      <c r="AZ181" t="s">
        <v>206</v>
      </c>
    </row>
    <row r="182" spans="1:58">
      <c r="A182">
        <v>92303</v>
      </c>
      <c r="B182" t="s">
        <v>240</v>
      </c>
      <c r="C182">
        <v>731</v>
      </c>
      <c r="D182" t="s">
        <v>42</v>
      </c>
      <c r="E182" t="s">
        <v>43</v>
      </c>
      <c r="F182">
        <v>1.258</v>
      </c>
      <c r="G182">
        <v>90.57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72</v>
      </c>
      <c r="Q182">
        <v>1.258</v>
      </c>
      <c r="R182">
        <v>90.57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B182">
        <v>202227</v>
      </c>
      <c r="AC182">
        <v>202326</v>
      </c>
      <c r="AE182" t="s">
        <v>77</v>
      </c>
      <c r="AF182" t="s">
        <v>78</v>
      </c>
      <c r="AG182" t="s">
        <v>79</v>
      </c>
      <c r="AH182" t="s">
        <v>80</v>
      </c>
      <c r="AO182" t="s">
        <v>44</v>
      </c>
      <c r="AP182" t="s">
        <v>45</v>
      </c>
      <c r="BE182" t="s">
        <v>46</v>
      </c>
      <c r="BF182" t="s">
        <v>47</v>
      </c>
    </row>
    <row r="183" spans="1:58">
      <c r="A183">
        <v>95732</v>
      </c>
      <c r="B183" t="s">
        <v>241</v>
      </c>
      <c r="C183">
        <v>731</v>
      </c>
      <c r="D183" t="s">
        <v>42</v>
      </c>
      <c r="E183" t="s">
        <v>43</v>
      </c>
      <c r="F183">
        <v>0.97599999999999998</v>
      </c>
      <c r="G183">
        <v>70.27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72</v>
      </c>
      <c r="Q183">
        <v>0.97599999999999998</v>
      </c>
      <c r="R183">
        <v>70.27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B183">
        <v>202227</v>
      </c>
      <c r="AC183">
        <v>202326</v>
      </c>
      <c r="BE183" t="s">
        <v>46</v>
      </c>
      <c r="BF183" t="s">
        <v>47</v>
      </c>
    </row>
    <row r="184" spans="1:58">
      <c r="A184">
        <v>95733</v>
      </c>
      <c r="B184" t="s">
        <v>242</v>
      </c>
      <c r="C184">
        <v>731</v>
      </c>
      <c r="D184" t="s">
        <v>42</v>
      </c>
      <c r="E184" t="s">
        <v>43</v>
      </c>
      <c r="F184">
        <v>0.81499999999999995</v>
      </c>
      <c r="G184">
        <v>58.68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72</v>
      </c>
      <c r="Q184">
        <v>0.81499999999999995</v>
      </c>
      <c r="R184">
        <v>58.68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B184">
        <v>202227</v>
      </c>
      <c r="AC184">
        <v>202326</v>
      </c>
      <c r="AO184" t="s">
        <v>44</v>
      </c>
      <c r="AP184" t="s">
        <v>45</v>
      </c>
      <c r="BE184" t="s">
        <v>46</v>
      </c>
      <c r="BF184" t="s">
        <v>47</v>
      </c>
    </row>
    <row r="185" spans="1:58">
      <c r="A185">
        <v>95734</v>
      </c>
      <c r="B185" t="s">
        <v>243</v>
      </c>
      <c r="C185">
        <v>731</v>
      </c>
      <c r="D185" t="s">
        <v>42</v>
      </c>
      <c r="E185" t="s">
        <v>43</v>
      </c>
      <c r="F185">
        <v>0.84799999999999998</v>
      </c>
      <c r="G185">
        <v>61.05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72</v>
      </c>
      <c r="Q185">
        <v>0.84799999999999998</v>
      </c>
      <c r="R185">
        <v>61.05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B185">
        <v>202227</v>
      </c>
      <c r="AC185">
        <v>202326</v>
      </c>
      <c r="AO185" t="s">
        <v>44</v>
      </c>
      <c r="AP185" t="s">
        <v>45</v>
      </c>
      <c r="AQ185" t="s">
        <v>49</v>
      </c>
      <c r="AR185" t="s">
        <v>50</v>
      </c>
      <c r="BE185" t="s">
        <v>46</v>
      </c>
      <c r="BF185" t="s">
        <v>47</v>
      </c>
    </row>
    <row r="186" spans="1:58">
      <c r="A186">
        <v>95735</v>
      </c>
      <c r="B186" t="s">
        <v>244</v>
      </c>
      <c r="C186">
        <v>731</v>
      </c>
      <c r="D186" t="s">
        <v>42</v>
      </c>
      <c r="E186" t="s">
        <v>43</v>
      </c>
      <c r="F186">
        <v>0.92200000000000004</v>
      </c>
      <c r="G186">
        <v>66.38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72</v>
      </c>
      <c r="Q186">
        <v>0.92200000000000004</v>
      </c>
      <c r="R186">
        <v>66.38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B186">
        <v>202227</v>
      </c>
      <c r="AC186">
        <v>202326</v>
      </c>
      <c r="AO186" t="s">
        <v>44</v>
      </c>
      <c r="AP186" t="s">
        <v>45</v>
      </c>
      <c r="BE186" t="s">
        <v>46</v>
      </c>
      <c r="BF186" t="s">
        <v>47</v>
      </c>
    </row>
    <row r="187" spans="1:58">
      <c r="A187">
        <v>95736</v>
      </c>
      <c r="B187" t="s">
        <v>245</v>
      </c>
      <c r="C187">
        <v>731</v>
      </c>
      <c r="D187" t="s">
        <v>42</v>
      </c>
      <c r="E187" t="s">
        <v>43</v>
      </c>
      <c r="F187">
        <v>0.92200000000000004</v>
      </c>
      <c r="G187">
        <v>66.38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72</v>
      </c>
      <c r="Q187">
        <v>0.92200000000000004</v>
      </c>
      <c r="R187">
        <v>66.38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B187">
        <v>202227</v>
      </c>
      <c r="AC187">
        <v>202326</v>
      </c>
      <c r="AO187" t="s">
        <v>44</v>
      </c>
      <c r="AP187" t="s">
        <v>45</v>
      </c>
      <c r="BE187" t="s">
        <v>46</v>
      </c>
      <c r="BF187" t="s">
        <v>47</v>
      </c>
    </row>
    <row r="188" spans="1:58">
      <c r="A188">
        <v>95737</v>
      </c>
      <c r="B188" t="s">
        <v>246</v>
      </c>
      <c r="C188">
        <v>731</v>
      </c>
      <c r="D188" t="s">
        <v>42</v>
      </c>
      <c r="E188" t="s">
        <v>43</v>
      </c>
      <c r="F188">
        <v>0.92200000000000004</v>
      </c>
      <c r="G188">
        <v>66.38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72</v>
      </c>
      <c r="Q188">
        <v>0.92200000000000004</v>
      </c>
      <c r="R188">
        <v>66.38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B188">
        <v>202227</v>
      </c>
      <c r="AC188">
        <v>202326</v>
      </c>
      <c r="AO188" t="s">
        <v>44</v>
      </c>
      <c r="AP188" t="s">
        <v>45</v>
      </c>
      <c r="BE188" t="s">
        <v>46</v>
      </c>
      <c r="BF188" t="s">
        <v>47</v>
      </c>
    </row>
    <row r="189" spans="1:58">
      <c r="A189">
        <v>95738</v>
      </c>
      <c r="B189" t="s">
        <v>247</v>
      </c>
      <c r="C189">
        <v>731</v>
      </c>
      <c r="D189" t="s">
        <v>42</v>
      </c>
      <c r="E189" t="s">
        <v>43</v>
      </c>
      <c r="F189">
        <v>0.97599999999999998</v>
      </c>
      <c r="G189">
        <v>70.27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72</v>
      </c>
      <c r="Q189">
        <v>0.97599999999999998</v>
      </c>
      <c r="R189">
        <v>70.27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B189">
        <v>202227</v>
      </c>
      <c r="AC189">
        <v>202326</v>
      </c>
      <c r="AO189" t="s">
        <v>44</v>
      </c>
      <c r="AP189" t="s">
        <v>45</v>
      </c>
      <c r="BE189" t="s">
        <v>46</v>
      </c>
      <c r="BF189" t="s">
        <v>47</v>
      </c>
    </row>
    <row r="190" spans="1:58">
      <c r="A190">
        <v>95739</v>
      </c>
      <c r="B190" t="s">
        <v>248</v>
      </c>
      <c r="C190">
        <v>731</v>
      </c>
      <c r="D190" t="s">
        <v>42</v>
      </c>
      <c r="E190" t="s">
        <v>43</v>
      </c>
      <c r="F190">
        <v>0.97599999999999998</v>
      </c>
      <c r="G190">
        <v>70.27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72</v>
      </c>
      <c r="Q190">
        <v>0.97599999999999998</v>
      </c>
      <c r="R190">
        <v>70.27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B190">
        <v>202227</v>
      </c>
      <c r="AC190">
        <v>202326</v>
      </c>
      <c r="BE190" t="s">
        <v>46</v>
      </c>
      <c r="BF190" t="s">
        <v>47</v>
      </c>
    </row>
    <row r="191" spans="1:58">
      <c r="A191">
        <v>95740</v>
      </c>
      <c r="B191" t="s">
        <v>249</v>
      </c>
      <c r="C191">
        <v>731</v>
      </c>
      <c r="D191" t="s">
        <v>42</v>
      </c>
      <c r="E191" t="s">
        <v>43</v>
      </c>
      <c r="F191">
        <v>0.97599999999999998</v>
      </c>
      <c r="G191">
        <v>70.27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72</v>
      </c>
      <c r="Q191">
        <v>0.97599999999999998</v>
      </c>
      <c r="R191">
        <v>70.27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B191">
        <v>202227</v>
      </c>
      <c r="AC191">
        <v>202326</v>
      </c>
      <c r="BE191" t="s">
        <v>46</v>
      </c>
      <c r="BF191" t="s">
        <v>47</v>
      </c>
    </row>
    <row r="192" spans="1:58">
      <c r="A192">
        <v>95741</v>
      </c>
      <c r="B192" t="s">
        <v>250</v>
      </c>
      <c r="C192">
        <v>731</v>
      </c>
      <c r="D192" t="s">
        <v>42</v>
      </c>
      <c r="E192" t="s">
        <v>43</v>
      </c>
      <c r="F192">
        <v>0.95499999999999996</v>
      </c>
      <c r="G192">
        <v>68.760000000000005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72</v>
      </c>
      <c r="Q192">
        <v>0.95499999999999996</v>
      </c>
      <c r="R192">
        <v>68.760000000000005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B192">
        <v>202227</v>
      </c>
      <c r="AC192">
        <v>202326</v>
      </c>
      <c r="AO192" t="s">
        <v>44</v>
      </c>
      <c r="AP192" t="s">
        <v>45</v>
      </c>
      <c r="BE192" t="s">
        <v>46</v>
      </c>
      <c r="BF192" t="s">
        <v>47</v>
      </c>
    </row>
    <row r="193" spans="1:58">
      <c r="A193">
        <v>95743</v>
      </c>
      <c r="B193" t="s">
        <v>251</v>
      </c>
      <c r="C193">
        <v>731</v>
      </c>
      <c r="D193" t="s">
        <v>42</v>
      </c>
      <c r="E193" t="s">
        <v>43</v>
      </c>
      <c r="F193">
        <v>0.97599999999999998</v>
      </c>
      <c r="G193">
        <v>70.27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72</v>
      </c>
      <c r="Q193">
        <v>0.97599999999999998</v>
      </c>
      <c r="R193">
        <v>70.27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B193">
        <v>202227</v>
      </c>
      <c r="AC193">
        <v>202326</v>
      </c>
      <c r="AO193" t="s">
        <v>44</v>
      </c>
      <c r="AP193" t="s">
        <v>45</v>
      </c>
      <c r="BE193" t="s">
        <v>46</v>
      </c>
      <c r="BF193" t="s">
        <v>47</v>
      </c>
    </row>
    <row r="194" spans="1:58">
      <c r="A194">
        <v>95744</v>
      </c>
      <c r="B194" t="s">
        <v>252</v>
      </c>
      <c r="C194">
        <v>731</v>
      </c>
      <c r="D194" t="s">
        <v>42</v>
      </c>
      <c r="E194" t="s">
        <v>43</v>
      </c>
      <c r="F194">
        <v>0.879</v>
      </c>
      <c r="G194">
        <v>63.28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72</v>
      </c>
      <c r="Q194">
        <v>0.879</v>
      </c>
      <c r="R194">
        <v>63.28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B194">
        <v>202227</v>
      </c>
      <c r="AC194">
        <v>202326</v>
      </c>
      <c r="AO194" t="s">
        <v>44</v>
      </c>
      <c r="AP194" t="s">
        <v>45</v>
      </c>
      <c r="BE194" t="s">
        <v>46</v>
      </c>
      <c r="BF194" t="s">
        <v>47</v>
      </c>
    </row>
    <row r="195" spans="1:58">
      <c r="A195">
        <v>95745</v>
      </c>
      <c r="B195" t="s">
        <v>253</v>
      </c>
      <c r="C195">
        <v>731</v>
      </c>
      <c r="D195" t="s">
        <v>42</v>
      </c>
      <c r="E195" t="s">
        <v>43</v>
      </c>
      <c r="F195">
        <v>0.86899999999999999</v>
      </c>
      <c r="G195">
        <v>62.56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72</v>
      </c>
      <c r="Q195">
        <v>0.86899999999999999</v>
      </c>
      <c r="R195">
        <v>62.56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B195">
        <v>202227</v>
      </c>
      <c r="AC195">
        <v>202326</v>
      </c>
      <c r="AM195" t="s">
        <v>63</v>
      </c>
      <c r="AN195" t="s">
        <v>64</v>
      </c>
      <c r="AO195" t="s">
        <v>44</v>
      </c>
      <c r="AP195" t="s">
        <v>45</v>
      </c>
      <c r="BE195" t="s">
        <v>46</v>
      </c>
      <c r="BF195" t="s">
        <v>47</v>
      </c>
    </row>
    <row r="196" spans="1:58">
      <c r="A196">
        <v>95746</v>
      </c>
      <c r="B196" t="s">
        <v>254</v>
      </c>
      <c r="C196">
        <v>731</v>
      </c>
      <c r="D196" t="s">
        <v>42</v>
      </c>
      <c r="E196" t="s">
        <v>43</v>
      </c>
      <c r="F196">
        <v>0.81499999999999995</v>
      </c>
      <c r="G196">
        <v>58.68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72</v>
      </c>
      <c r="Q196">
        <v>0.81499999999999995</v>
      </c>
      <c r="R196">
        <v>58.68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B196">
        <v>202227</v>
      </c>
      <c r="AC196">
        <v>202326</v>
      </c>
      <c r="AE196" t="s">
        <v>77</v>
      </c>
      <c r="AF196" t="s">
        <v>78</v>
      </c>
      <c r="AM196" t="s">
        <v>63</v>
      </c>
      <c r="AN196" t="s">
        <v>64</v>
      </c>
      <c r="BE196" t="s">
        <v>46</v>
      </c>
      <c r="BF196" t="s">
        <v>47</v>
      </c>
    </row>
    <row r="197" spans="1:58">
      <c r="A197">
        <v>95748</v>
      </c>
      <c r="B197" t="s">
        <v>255</v>
      </c>
      <c r="C197">
        <v>731</v>
      </c>
      <c r="D197" t="s">
        <v>42</v>
      </c>
      <c r="E197" t="s">
        <v>43</v>
      </c>
      <c r="F197">
        <v>0.83599999999999997</v>
      </c>
      <c r="G197">
        <v>60.19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72</v>
      </c>
      <c r="Q197">
        <v>0.83599999999999997</v>
      </c>
      <c r="R197">
        <v>60.19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B197">
        <v>202227</v>
      </c>
      <c r="AC197">
        <v>202326</v>
      </c>
      <c r="AO197" t="s">
        <v>44</v>
      </c>
      <c r="AP197" t="s">
        <v>45</v>
      </c>
      <c r="BE197" t="s">
        <v>46</v>
      </c>
      <c r="BF197" t="s">
        <v>47</v>
      </c>
    </row>
    <row r="198" spans="1:58">
      <c r="A198">
        <v>96946</v>
      </c>
      <c r="B198" t="s">
        <v>256</v>
      </c>
      <c r="C198">
        <v>731</v>
      </c>
      <c r="D198" t="s">
        <v>42</v>
      </c>
      <c r="E198" t="s">
        <v>43</v>
      </c>
      <c r="F198">
        <v>0.92200000000000004</v>
      </c>
      <c r="G198">
        <v>66.38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72</v>
      </c>
      <c r="Q198">
        <v>0.92200000000000004</v>
      </c>
      <c r="R198">
        <v>66.38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B198">
        <v>202227</v>
      </c>
      <c r="AC198">
        <v>202326</v>
      </c>
      <c r="AE198" t="s">
        <v>77</v>
      </c>
      <c r="AF198" t="s">
        <v>78</v>
      </c>
      <c r="AO198" t="s">
        <v>44</v>
      </c>
      <c r="AP198" t="s">
        <v>45</v>
      </c>
      <c r="BE198" t="s">
        <v>46</v>
      </c>
      <c r="BF198" t="s">
        <v>47</v>
      </c>
    </row>
    <row r="199" spans="1:58">
      <c r="A199">
        <v>96947</v>
      </c>
      <c r="B199" t="s">
        <v>257</v>
      </c>
      <c r="C199">
        <v>731</v>
      </c>
      <c r="D199" t="s">
        <v>42</v>
      </c>
      <c r="E199" t="s">
        <v>43</v>
      </c>
      <c r="F199">
        <v>1.2</v>
      </c>
      <c r="G199">
        <v>86.4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72</v>
      </c>
      <c r="Q199">
        <v>1.2</v>
      </c>
      <c r="R199">
        <v>86.4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B199">
        <v>202227</v>
      </c>
      <c r="AC199">
        <v>202326</v>
      </c>
      <c r="AE199" t="s">
        <v>77</v>
      </c>
      <c r="AF199" t="s">
        <v>78</v>
      </c>
      <c r="AG199" t="s">
        <v>79</v>
      </c>
      <c r="AH199" t="s">
        <v>80</v>
      </c>
      <c r="AO199" t="s">
        <v>44</v>
      </c>
      <c r="AP199" t="s">
        <v>45</v>
      </c>
      <c r="BE199" t="s">
        <v>46</v>
      </c>
      <c r="BF199" t="s">
        <v>47</v>
      </c>
    </row>
    <row r="200" spans="1:58">
      <c r="A200">
        <v>97053</v>
      </c>
      <c r="B200" t="s">
        <v>258</v>
      </c>
      <c r="C200">
        <v>731</v>
      </c>
      <c r="D200" t="s">
        <v>42</v>
      </c>
      <c r="E200" t="s">
        <v>43</v>
      </c>
      <c r="F200">
        <v>0.98599999999999999</v>
      </c>
      <c r="G200">
        <v>70.989999999999995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72</v>
      </c>
      <c r="Q200">
        <v>0.98599999999999999</v>
      </c>
      <c r="R200">
        <v>70.989999999999995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B200">
        <v>202227</v>
      </c>
      <c r="AC200">
        <v>202326</v>
      </c>
      <c r="AE200" t="s">
        <v>77</v>
      </c>
      <c r="AF200" t="s">
        <v>78</v>
      </c>
      <c r="AO200" t="s">
        <v>44</v>
      </c>
      <c r="AP200" t="s">
        <v>45</v>
      </c>
      <c r="BE200" t="s">
        <v>46</v>
      </c>
      <c r="BF200" t="s">
        <v>47</v>
      </c>
    </row>
  </sheetData>
  <sheetProtection algorithmName="SHA-512" hashValue="WTd0NQJhgPl3oyX4860oLcMDxnjnxnulT3385PSuKGxhblZUsIfey1KSgs6zht8KN3k73JufdU1Sd7VUbrpyOQ==" saltValue="NxQO3Bdw7b1YzFnR/kbOQ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Microsoft Office User</cp:lastModifiedBy>
  <cp:lastPrinted>2021-09-17T18:22:58Z</cp:lastPrinted>
  <dcterms:created xsi:type="dcterms:W3CDTF">2020-08-27T20:33:55Z</dcterms:created>
  <dcterms:modified xsi:type="dcterms:W3CDTF">2022-08-10T20:54:27Z</dcterms:modified>
</cp:coreProperties>
</file>